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'Лист1'!$B$11</definedName>
  </definedNames>
  <calcPr fullCalcOnLoad="1"/>
</workbook>
</file>

<file path=xl/sharedStrings.xml><?xml version="1.0" encoding="utf-8"?>
<sst xmlns="http://schemas.openxmlformats.org/spreadsheetml/2006/main" count="93" uniqueCount="68">
  <si>
    <t>ПРИЛОЖЕНИЕ  
к постановлению Администрации города 
от _______ №_______ «Приложение № 2 к муниципальной программе</t>
  </si>
  <si>
    <t>Система программных мероприятий с 2023 по 2024 годы</t>
  </si>
  <si>
    <t>№ п/п</t>
  </si>
  <si>
    <t>Наименование мероприятий</t>
  </si>
  <si>
    <t>Ответственный исполнитель</t>
  </si>
  <si>
    <t>Источник финансового обеспечения, тыс.руб.</t>
  </si>
  <si>
    <t>Бюджетные ассигнованрия областного бюджета</t>
  </si>
  <si>
    <t xml:space="preserve">Дополнительные средства в виде платежей, взносов, безвозмездных перечислений на реализацию муниципальной программы  </t>
  </si>
  <si>
    <t xml:space="preserve">Итого </t>
  </si>
  <si>
    <t>Бюджетные ассигнования бюджета города</t>
  </si>
  <si>
    <t>по годам (тыс.руб.)</t>
  </si>
  <si>
    <t>Финансовое обеспечение всего:</t>
  </si>
  <si>
    <t>1. Основное мероприятие «Профилактика правонарушений»</t>
  </si>
  <si>
    <t>1.1.</t>
  </si>
  <si>
    <t>Обеспечение бесперебойной работы видеокамер АПК «Безопасный город»</t>
  </si>
  <si>
    <t>МКУ «Димитровграская стража» (по согласованию)</t>
  </si>
  <si>
    <t>1.2.</t>
  </si>
  <si>
    <t>Обеспечение деятельности Народной дружины города Димитровграда Ульяновской области</t>
  </si>
  <si>
    <t>МКУ «Димитровградская стража» (по согласованию)</t>
  </si>
  <si>
    <t>Итого:</t>
  </si>
  <si>
    <t>2. Основное мероприятие «Профилактика наркомании»</t>
  </si>
  <si>
    <t>2.1.</t>
  </si>
  <si>
    <t>Проведение конкурсных мероприятий в общеобразовательных организациях города на лучшую организацию работы на тему: «Профилактика наркомании, алкоголизма, правонарушений и преступлений»</t>
  </si>
  <si>
    <t>Управление образования (по согласованию)</t>
  </si>
  <si>
    <t>2.2.</t>
  </si>
  <si>
    <t>Издание буклетов, памяток, сувенирной продукции и другой печатной продукции связанной с безопасностью жизнедеятельности</t>
  </si>
  <si>
    <t>Управление по делам культуры и исскуства (по согласованию)</t>
  </si>
  <si>
    <t>МКУ «КДМ» (по согласованию)</t>
  </si>
  <si>
    <t>в том числе кредиторская задолженность</t>
  </si>
  <si>
    <t>3. Основное мероприятие «Профилактика терроризма и экстремизма на территории города Димитровграда»</t>
  </si>
  <si>
    <t>3.1.</t>
  </si>
  <si>
    <t>МКУ «СМТО» (по согласованию)</t>
  </si>
  <si>
    <t>3.2.</t>
  </si>
  <si>
    <t>Оснащение мест проведения публичных, массовых мероприятий досмотровым оборудованием и инженерно-техническими средствами ограничения доступа</t>
  </si>
  <si>
    <t>3.3.</t>
  </si>
  <si>
    <t>Обеспечение антитеррористической защищенности объектов спорта, находящихся в муниципальной собственности</t>
  </si>
  <si>
    <t>МАУ "СК "Нейтрон" (по согласованию)</t>
  </si>
  <si>
    <t>3.4.</t>
  </si>
  <si>
    <t>МБУ СШ «ЛАДА» г.Димитровград (по согласованию)</t>
  </si>
  <si>
    <t>3.5.</t>
  </si>
  <si>
    <t>МКУ СШ «Нейтрон» (по согласованию)</t>
  </si>
  <si>
    <t>3.6.</t>
  </si>
  <si>
    <t>Обеспечение антитеррористической безопасности административного здания Администрации города</t>
  </si>
  <si>
    <t>3.7.</t>
  </si>
  <si>
    <t>Издание буклетов, памяток, сувенирной продукции и другой печатной продукции для населения города Димитровграда по вопросам профилактики экстремизма</t>
  </si>
  <si>
    <t>4.Основное мероприятие: «Гражданская оборона и предупреждение ЧС»</t>
  </si>
  <si>
    <t>4.1.</t>
  </si>
  <si>
    <t>Приобретение аварийно-спасательного инвентаря и оборудования для поисково-спасательного отделения</t>
  </si>
  <si>
    <t>МКУ «УГЗ» (по согласованию)</t>
  </si>
  <si>
    <t>4.2.</t>
  </si>
  <si>
    <t>Приобретение аварийно-спасательного автомобиля на базе УАЗ</t>
  </si>
  <si>
    <t>4.3.</t>
  </si>
  <si>
    <t>Приобретение обмундирования, специальной одежды и обуви</t>
  </si>
  <si>
    <t>4.4.</t>
  </si>
  <si>
    <t>Приобретение оргтехники для Единой дежурно-диспетчерской службы города Димитровграда</t>
  </si>
  <si>
    <t>4.5.</t>
  </si>
  <si>
    <t>Капитальный ремонт защитного сооружения по адресу: г.Димитровград, ул.Хмельницкого, 93</t>
  </si>
  <si>
    <t>4.6.</t>
  </si>
  <si>
    <t>Оборудование мест массового пребывания людей системой оповещения и управления эвакуацией</t>
  </si>
  <si>
    <t>МКУ  «Городские дороги» (по согласованию)</t>
  </si>
  <si>
    <t>5. Основное мероприятие «Пожарная безопасность»</t>
  </si>
  <si>
    <t>5.1.</t>
  </si>
  <si>
    <t>Издание буклетов, памяток и другой печатной продукции связанной с безопасностью жизнедеятельности</t>
  </si>
  <si>
    <t>1.Подпрограмма  «Обеспечение рализации муниципальной программы»
1.Основное мероприятие «Обеспечение деятельности казенных учреждений города Димитровграда Ульяновской области»</t>
  </si>
  <si>
    <t>Обеспечение деятельности казенных учреждений города Димитровграда Ульяновской области</t>
  </si>
  <si>
    <t>Итого по подпрограмме:</t>
  </si>
  <si>
    <t>Всего  по программе:</t>
  </si>
  <si>
    <t>».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</si>
</sst>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\ &quot;₽&quot;_-;\-* #,##0\ &quot;₽&quot;_-;_-* &quot;-&quot;\ &quot;₽&quot;_-;_-@_-"/>
    <numFmt numFmtId="180" formatCode="#,##0.00000"/>
  </numFmts>
  <fonts count="28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17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1" fillId="0" borderId="1" applyNumberFormat="0" applyFill="0" applyAlignment="0" applyProtection="0"/>
    <xf numFmtId="0" fontId="18" fillId="2" borderId="2" applyNumberFormat="0" applyAlignment="0" applyProtection="0"/>
    <xf numFmtId="0" fontId="2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6" borderId="3" applyNumberFormat="0" applyFon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1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8" borderId="6" applyNumberFormat="0" applyAlignment="0" applyProtection="0"/>
    <xf numFmtId="0" fontId="9" fillId="9" borderId="7" applyNumberFormat="0" applyAlignment="0" applyProtection="0"/>
    <xf numFmtId="0" fontId="23" fillId="2" borderId="6" applyNumberFormat="0" applyAlignment="0" applyProtection="0"/>
    <xf numFmtId="0" fontId="16" fillId="0" borderId="8" applyNumberFormat="0" applyFill="0" applyAlignment="0" applyProtection="0"/>
    <xf numFmtId="0" fontId="26" fillId="10" borderId="0" applyNumberFormat="0" applyBorder="0" applyAlignment="0" applyProtection="0"/>
    <xf numFmtId="0" fontId="19" fillId="11" borderId="0" applyNumberFormat="0" applyBorder="0" applyAlignment="0" applyProtection="0"/>
    <xf numFmtId="0" fontId="22" fillId="7" borderId="0" applyNumberFormat="0" applyBorder="0" applyAlignment="0" applyProtection="0"/>
    <xf numFmtId="0" fontId="19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5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6" borderId="0" applyNumberFormat="0" applyBorder="0" applyAlignment="0" applyProtection="0"/>
    <xf numFmtId="0" fontId="15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5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indent="15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 wrapText="1"/>
    </xf>
    <xf numFmtId="180" fontId="4" fillId="0" borderId="9" xfId="0" applyNumberFormat="1" applyFont="1" applyFill="1" applyBorder="1" applyAlignment="1">
      <alignment horizontal="center" wrapText="1"/>
    </xf>
    <xf numFmtId="180" fontId="5" fillId="0" borderId="9" xfId="0" applyNumberFormat="1" applyFont="1" applyFill="1" applyBorder="1" applyAlignment="1">
      <alignment horizontal="center" vertical="top" wrapText="1"/>
    </xf>
    <xf numFmtId="180" fontId="6" fillId="0" borderId="9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9" xfId="0" applyNumberFormat="1" applyFont="1" applyFill="1" applyBorder="1" applyAlignment="1">
      <alignment horizontal="center"/>
    </xf>
    <xf numFmtId="180" fontId="7" fillId="0" borderId="9" xfId="0" applyNumberFormat="1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/>
    </xf>
    <xf numFmtId="180" fontId="5" fillId="2" borderId="9" xfId="0" applyNumberFormat="1" applyFont="1" applyFill="1" applyBorder="1" applyAlignment="1">
      <alignment horizontal="center" wrapText="1"/>
    </xf>
    <xf numFmtId="180" fontId="4" fillId="0" borderId="9" xfId="0" applyNumberFormat="1" applyFont="1" applyFill="1" applyBorder="1" applyAlignment="1">
      <alignment/>
    </xf>
    <xf numFmtId="180" fontId="5" fillId="0" borderId="9" xfId="0" applyNumberFormat="1" applyFont="1" applyFill="1" applyBorder="1" applyAlignment="1">
      <alignment/>
    </xf>
    <xf numFmtId="180" fontId="4" fillId="0" borderId="9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P63"/>
  <sheetViews>
    <sheetView tabSelected="1" zoomScale="80" zoomScaleNormal="80" workbookViewId="0" topLeftCell="B43">
      <selection activeCell="I44" sqref="I44"/>
    </sheetView>
  </sheetViews>
  <sheetFormatPr defaultColWidth="9.25390625" defaultRowHeight="12.75"/>
  <cols>
    <col min="1" max="1" width="3.375" style="1" hidden="1" customWidth="1"/>
    <col min="2" max="2" width="4.375" style="1" customWidth="1"/>
    <col min="3" max="3" width="23.375" style="1" customWidth="1"/>
    <col min="4" max="4" width="16.375" style="1" customWidth="1"/>
    <col min="5" max="5" width="19.00390625" style="1" customWidth="1"/>
    <col min="6" max="7" width="16.875" style="1" customWidth="1"/>
    <col min="8" max="8" width="15.875" style="1" customWidth="1"/>
    <col min="9" max="9" width="12.375" style="1" customWidth="1"/>
    <col min="10" max="10" width="16.625" style="1" customWidth="1"/>
    <col min="11" max="11" width="13.50390625" style="1" customWidth="1"/>
    <col min="12" max="12" width="13.75390625" style="1" customWidth="1"/>
    <col min="13" max="13" width="14.75390625" style="1" customWidth="1"/>
    <col min="14" max="14" width="17.75390625" style="1" customWidth="1"/>
    <col min="15" max="15" width="18.125" style="1" customWidth="1"/>
    <col min="16" max="16" width="17.875" style="1" customWidth="1"/>
    <col min="17" max="250" width="9.25390625" style="1" customWidth="1"/>
  </cols>
  <sheetData>
    <row r="3" spans="2:15" ht="18.75" customHeight="1">
      <c r="B3" s="2"/>
      <c r="M3" s="24" t="s">
        <v>0</v>
      </c>
      <c r="N3" s="24"/>
      <c r="O3" s="24"/>
    </row>
    <row r="4" spans="2:15" ht="18.75">
      <c r="B4" s="2"/>
      <c r="M4" s="24"/>
      <c r="N4" s="24"/>
      <c r="O4" s="24"/>
    </row>
    <row r="5" spans="2:15" ht="18.75">
      <c r="B5" s="2"/>
      <c r="M5" s="24"/>
      <c r="N5" s="24"/>
      <c r="O5" s="24"/>
    </row>
    <row r="6" spans="2:15" ht="18.75">
      <c r="B6" s="2"/>
      <c r="M6" s="24"/>
      <c r="N6" s="24"/>
      <c r="O6" s="24"/>
    </row>
    <row r="7" spans="2:15" ht="18.75">
      <c r="B7" s="2"/>
      <c r="M7" s="24"/>
      <c r="N7" s="24"/>
      <c r="O7" s="24"/>
    </row>
    <row r="8" spans="2:15" ht="18.75">
      <c r="B8" s="2"/>
      <c r="M8" s="24"/>
      <c r="N8" s="24"/>
      <c r="O8" s="24"/>
    </row>
    <row r="9" spans="2:15" ht="18.75">
      <c r="B9" s="3"/>
      <c r="M9" s="24"/>
      <c r="N9" s="24"/>
      <c r="O9" s="24"/>
    </row>
    <row r="10" spans="2:15" ht="18.75">
      <c r="B10" s="3"/>
      <c r="M10" s="24"/>
      <c r="N10" s="24"/>
      <c r="O10" s="24"/>
    </row>
    <row r="11" spans="2:16" ht="18.75">
      <c r="B11" s="4" t="s">
        <v>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5.75">
      <c r="B13" s="6" t="s">
        <v>2</v>
      </c>
      <c r="C13" s="6" t="s">
        <v>3</v>
      </c>
      <c r="D13" s="6" t="s">
        <v>4</v>
      </c>
      <c r="E13" s="6" t="s">
        <v>5</v>
      </c>
      <c r="F13" s="6"/>
      <c r="G13" s="6"/>
      <c r="H13" s="7" t="s">
        <v>6</v>
      </c>
      <c r="I13" s="7"/>
      <c r="J13" s="7"/>
      <c r="K13" s="7" t="s">
        <v>7</v>
      </c>
      <c r="L13" s="7"/>
      <c r="M13" s="7"/>
      <c r="N13" s="25" t="s">
        <v>8</v>
      </c>
      <c r="O13" s="26"/>
      <c r="P13" s="26"/>
    </row>
    <row r="14" spans="2:16" ht="60" customHeight="1">
      <c r="B14" s="6"/>
      <c r="C14" s="6"/>
      <c r="D14" s="6"/>
      <c r="E14" s="6" t="s">
        <v>9</v>
      </c>
      <c r="F14" s="6"/>
      <c r="G14" s="6"/>
      <c r="H14" s="7"/>
      <c r="I14" s="7"/>
      <c r="J14" s="7"/>
      <c r="K14" s="7"/>
      <c r="L14" s="7"/>
      <c r="M14" s="7"/>
      <c r="N14" s="26"/>
      <c r="O14" s="26"/>
      <c r="P14" s="26"/>
    </row>
    <row r="15" spans="2:16" ht="42" customHeight="1">
      <c r="B15" s="6"/>
      <c r="C15" s="6"/>
      <c r="D15" s="6"/>
      <c r="E15" s="7" t="s">
        <v>10</v>
      </c>
      <c r="F15" s="7"/>
      <c r="G15" s="7"/>
      <c r="H15" s="7" t="s">
        <v>10</v>
      </c>
      <c r="I15" s="7"/>
      <c r="J15" s="7"/>
      <c r="K15" s="27" t="s">
        <v>10</v>
      </c>
      <c r="L15" s="27"/>
      <c r="M15" s="27"/>
      <c r="N15" s="27" t="s">
        <v>10</v>
      </c>
      <c r="O15" s="27"/>
      <c r="P15" s="27"/>
    </row>
    <row r="16" spans="2:16" ht="69.75" customHeight="1">
      <c r="B16" s="6"/>
      <c r="C16" s="6"/>
      <c r="D16" s="6"/>
      <c r="E16" s="6" t="s">
        <v>11</v>
      </c>
      <c r="F16" s="6">
        <v>2023</v>
      </c>
      <c r="G16" s="6">
        <v>2024</v>
      </c>
      <c r="H16" s="6" t="s">
        <v>11</v>
      </c>
      <c r="I16" s="6">
        <v>2023</v>
      </c>
      <c r="J16" s="6">
        <v>2024</v>
      </c>
      <c r="K16" s="6" t="s">
        <v>11</v>
      </c>
      <c r="L16" s="6">
        <v>2023</v>
      </c>
      <c r="M16" s="6">
        <v>2024</v>
      </c>
      <c r="N16" s="6" t="s">
        <v>11</v>
      </c>
      <c r="O16" s="28">
        <v>2023</v>
      </c>
      <c r="P16" s="28">
        <v>2024</v>
      </c>
    </row>
    <row r="17" spans="2:16" ht="15.75">
      <c r="B17" s="8">
        <v>1</v>
      </c>
      <c r="C17" s="8">
        <v>2</v>
      </c>
      <c r="D17" s="8">
        <v>3</v>
      </c>
      <c r="E17" s="8">
        <v>4</v>
      </c>
      <c r="F17" s="8">
        <v>5</v>
      </c>
      <c r="G17" s="8">
        <v>6</v>
      </c>
      <c r="H17" s="8">
        <v>7</v>
      </c>
      <c r="I17" s="8">
        <v>8</v>
      </c>
      <c r="J17" s="8">
        <v>9</v>
      </c>
      <c r="K17" s="8">
        <v>10</v>
      </c>
      <c r="L17" s="8">
        <v>11</v>
      </c>
      <c r="M17" s="8">
        <v>12</v>
      </c>
      <c r="N17" s="29">
        <v>13</v>
      </c>
      <c r="O17" s="29">
        <v>14</v>
      </c>
      <c r="P17" s="29">
        <v>15</v>
      </c>
    </row>
    <row r="18" spans="2:16" ht="24" customHeight="1">
      <c r="B18" s="6" t="s">
        <v>12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2:16" ht="126.75" customHeight="1">
      <c r="B19" s="9" t="s">
        <v>13</v>
      </c>
      <c r="C19" s="9" t="s">
        <v>14</v>
      </c>
      <c r="D19" s="9" t="s">
        <v>15</v>
      </c>
      <c r="E19" s="10">
        <f>F19+G19</f>
        <v>2466.6127699999997</v>
      </c>
      <c r="F19" s="9">
        <v>1344.51277</v>
      </c>
      <c r="G19" s="9">
        <v>1122.1</v>
      </c>
      <c r="H19" s="10">
        <f>I19+J19</f>
        <v>0</v>
      </c>
      <c r="I19" s="9">
        <v>0</v>
      </c>
      <c r="J19" s="9">
        <v>0</v>
      </c>
      <c r="K19" s="10">
        <f>L19+M19</f>
        <v>0</v>
      </c>
      <c r="L19" s="9">
        <f aca="true" t="shared" si="0" ref="L19:M21">I19</f>
        <v>0</v>
      </c>
      <c r="M19" s="9">
        <f t="shared" si="0"/>
        <v>0</v>
      </c>
      <c r="N19" s="21">
        <f>O19+P19</f>
        <v>2466.6127699999997</v>
      </c>
      <c r="O19" s="14">
        <f>F19+I19</f>
        <v>1344.51277</v>
      </c>
      <c r="P19" s="14">
        <f>G19+J19</f>
        <v>1122.1</v>
      </c>
    </row>
    <row r="20" spans="2:16" ht="129.75" customHeight="1">
      <c r="B20" s="9" t="s">
        <v>16</v>
      </c>
      <c r="C20" s="9" t="s">
        <v>17</v>
      </c>
      <c r="D20" s="9" t="s">
        <v>18</v>
      </c>
      <c r="E20" s="10">
        <f>F20+G20</f>
        <v>0</v>
      </c>
      <c r="F20" s="9">
        <v>0</v>
      </c>
      <c r="G20" s="9">
        <v>0</v>
      </c>
      <c r="H20" s="10">
        <f>I20+J20</f>
        <v>0</v>
      </c>
      <c r="I20" s="9">
        <f>F20</f>
        <v>0</v>
      </c>
      <c r="J20" s="9">
        <f>G20</f>
        <v>0</v>
      </c>
      <c r="K20" s="10">
        <f>L20+M20</f>
        <v>0</v>
      </c>
      <c r="L20" s="9">
        <f t="shared" si="0"/>
        <v>0</v>
      </c>
      <c r="M20" s="9">
        <f t="shared" si="0"/>
        <v>0</v>
      </c>
      <c r="N20" s="21">
        <f>O20+P20</f>
        <v>0</v>
      </c>
      <c r="O20" s="14">
        <f>F20+I20</f>
        <v>0</v>
      </c>
      <c r="P20" s="14">
        <f>G20+J20</f>
        <v>0</v>
      </c>
    </row>
    <row r="21" spans="2:16" ht="15.75">
      <c r="B21" s="10" t="s">
        <v>19</v>
      </c>
      <c r="C21" s="10"/>
      <c r="D21" s="10"/>
      <c r="E21" s="10">
        <f>F21+G21</f>
        <v>2466.6127699999997</v>
      </c>
      <c r="F21" s="10">
        <f>F19+F20</f>
        <v>1344.51277</v>
      </c>
      <c r="G21" s="10">
        <f>G19+G20</f>
        <v>1122.1</v>
      </c>
      <c r="H21" s="10">
        <f>I21+J21</f>
        <v>0</v>
      </c>
      <c r="I21" s="10">
        <f>I19+I20</f>
        <v>0</v>
      </c>
      <c r="J21" s="10">
        <f>J19+J20</f>
        <v>0</v>
      </c>
      <c r="K21" s="10">
        <f>L21+M21</f>
        <v>0</v>
      </c>
      <c r="L21" s="10">
        <f t="shared" si="0"/>
        <v>0</v>
      </c>
      <c r="M21" s="10">
        <f t="shared" si="0"/>
        <v>0</v>
      </c>
      <c r="N21" s="21">
        <f>O21+P21</f>
        <v>2466.6127699999997</v>
      </c>
      <c r="O21" s="10">
        <f>O19+O20</f>
        <v>1344.51277</v>
      </c>
      <c r="P21" s="10">
        <f>P19+P20</f>
        <v>1122.1</v>
      </c>
    </row>
    <row r="22" spans="2:16" ht="27" customHeight="1">
      <c r="B22" s="10" t="s">
        <v>20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ht="216.75" customHeight="1">
      <c r="B23" s="9" t="s">
        <v>21</v>
      </c>
      <c r="C23" s="9" t="s">
        <v>22</v>
      </c>
      <c r="D23" s="9" t="s">
        <v>23</v>
      </c>
      <c r="E23" s="10">
        <f aca="true" t="shared" si="1" ref="E23:E28">F23+G23</f>
        <v>40</v>
      </c>
      <c r="F23" s="9">
        <v>20</v>
      </c>
      <c r="G23" s="9">
        <v>20</v>
      </c>
      <c r="H23" s="10">
        <f aca="true" t="shared" si="2" ref="H23:H28">I23+J23</f>
        <v>0</v>
      </c>
      <c r="I23" s="9">
        <v>0</v>
      </c>
      <c r="J23" s="9">
        <v>0</v>
      </c>
      <c r="K23" s="10">
        <f aca="true" t="shared" si="3" ref="K23:K28">L23+M23</f>
        <v>0</v>
      </c>
      <c r="L23" s="9">
        <f>I23</f>
        <v>0</v>
      </c>
      <c r="M23" s="9">
        <v>0</v>
      </c>
      <c r="N23" s="10">
        <f aca="true" t="shared" si="4" ref="N23:N28">O23+P23</f>
        <v>40</v>
      </c>
      <c r="O23" s="9">
        <f aca="true" t="shared" si="5" ref="O23:P27">F23</f>
        <v>20</v>
      </c>
      <c r="P23" s="9">
        <f t="shared" si="5"/>
        <v>20</v>
      </c>
    </row>
    <row r="24" spans="2:16" ht="96" customHeight="1">
      <c r="B24" s="9" t="s">
        <v>24</v>
      </c>
      <c r="C24" s="11" t="s">
        <v>25</v>
      </c>
      <c r="D24" s="9" t="s">
        <v>26</v>
      </c>
      <c r="E24" s="10">
        <f t="shared" si="1"/>
        <v>20</v>
      </c>
      <c r="F24" s="9">
        <v>20</v>
      </c>
      <c r="G24" s="9">
        <v>0</v>
      </c>
      <c r="H24" s="10">
        <f t="shared" si="2"/>
        <v>0</v>
      </c>
      <c r="I24" s="9">
        <v>0</v>
      </c>
      <c r="J24" s="9">
        <f>G24</f>
        <v>0</v>
      </c>
      <c r="K24" s="10">
        <f t="shared" si="3"/>
        <v>0</v>
      </c>
      <c r="L24" s="9">
        <f>I24</f>
        <v>0</v>
      </c>
      <c r="M24" s="9">
        <v>0</v>
      </c>
      <c r="N24" s="10">
        <f t="shared" si="4"/>
        <v>20</v>
      </c>
      <c r="O24" s="9">
        <f t="shared" si="5"/>
        <v>20</v>
      </c>
      <c r="P24" s="9">
        <f t="shared" si="5"/>
        <v>0</v>
      </c>
    </row>
    <row r="25" spans="2:16" ht="78.75" customHeight="1">
      <c r="B25" s="9"/>
      <c r="C25" s="11"/>
      <c r="D25" s="9" t="s">
        <v>23</v>
      </c>
      <c r="E25" s="10">
        <f t="shared" si="1"/>
        <v>20</v>
      </c>
      <c r="F25" s="9">
        <v>20</v>
      </c>
      <c r="G25" s="9">
        <v>0</v>
      </c>
      <c r="H25" s="10">
        <f t="shared" si="2"/>
        <v>0</v>
      </c>
      <c r="I25" s="9">
        <v>0</v>
      </c>
      <c r="J25" s="9">
        <f>G25</f>
        <v>0</v>
      </c>
      <c r="K25" s="10">
        <f t="shared" si="3"/>
        <v>0</v>
      </c>
      <c r="L25" s="9">
        <f>I25</f>
        <v>0</v>
      </c>
      <c r="M25" s="9">
        <v>0</v>
      </c>
      <c r="N25" s="10">
        <f t="shared" si="4"/>
        <v>20</v>
      </c>
      <c r="O25" s="9">
        <f t="shared" si="5"/>
        <v>20</v>
      </c>
      <c r="P25" s="9">
        <f t="shared" si="5"/>
        <v>0</v>
      </c>
    </row>
    <row r="26" spans="2:16" ht="64.5" customHeight="1">
      <c r="B26" s="9"/>
      <c r="C26" s="11"/>
      <c r="D26" s="9" t="s">
        <v>27</v>
      </c>
      <c r="E26" s="10">
        <f t="shared" si="1"/>
        <v>116</v>
      </c>
      <c r="F26" s="9">
        <v>86</v>
      </c>
      <c r="G26" s="9">
        <v>30</v>
      </c>
      <c r="H26" s="10">
        <f t="shared" si="2"/>
        <v>0</v>
      </c>
      <c r="I26" s="9">
        <v>0</v>
      </c>
      <c r="J26" s="9">
        <v>0</v>
      </c>
      <c r="K26" s="10">
        <f t="shared" si="3"/>
        <v>0</v>
      </c>
      <c r="L26" s="9">
        <f>I26</f>
        <v>0</v>
      </c>
      <c r="M26" s="9">
        <v>0</v>
      </c>
      <c r="N26" s="10">
        <f t="shared" si="4"/>
        <v>116</v>
      </c>
      <c r="O26" s="9">
        <f t="shared" si="5"/>
        <v>86</v>
      </c>
      <c r="P26" s="9">
        <f t="shared" si="5"/>
        <v>30</v>
      </c>
    </row>
    <row r="27" spans="2:16" ht="64.5" customHeight="1">
      <c r="B27" s="9"/>
      <c r="C27" s="11"/>
      <c r="D27" s="12" t="s">
        <v>28</v>
      </c>
      <c r="E27" s="10">
        <f t="shared" si="1"/>
        <v>36</v>
      </c>
      <c r="F27" s="9">
        <v>36</v>
      </c>
      <c r="G27" s="9">
        <v>0</v>
      </c>
      <c r="H27" s="10">
        <f t="shared" si="2"/>
        <v>0</v>
      </c>
      <c r="I27" s="9">
        <v>0</v>
      </c>
      <c r="J27" s="9">
        <f>G27</f>
        <v>0</v>
      </c>
      <c r="K27" s="10">
        <f t="shared" si="3"/>
        <v>0</v>
      </c>
      <c r="L27" s="9">
        <f>I27</f>
        <v>0</v>
      </c>
      <c r="M27" s="9">
        <v>0</v>
      </c>
      <c r="N27" s="10">
        <f t="shared" si="4"/>
        <v>36</v>
      </c>
      <c r="O27" s="9">
        <f t="shared" si="5"/>
        <v>36</v>
      </c>
      <c r="P27" s="9">
        <f t="shared" si="5"/>
        <v>0</v>
      </c>
    </row>
    <row r="28" spans="2:16" ht="21.75" customHeight="1">
      <c r="B28" s="10" t="s">
        <v>19</v>
      </c>
      <c r="C28" s="10"/>
      <c r="D28" s="10"/>
      <c r="E28" s="10">
        <f t="shared" si="1"/>
        <v>196</v>
      </c>
      <c r="F28" s="10">
        <f>F23+F24+F25+F26</f>
        <v>146</v>
      </c>
      <c r="G28" s="10">
        <f>G23+G24+G25+G26</f>
        <v>50</v>
      </c>
      <c r="H28" s="10">
        <f t="shared" si="2"/>
        <v>0</v>
      </c>
      <c r="I28" s="10">
        <f>I23+I24+I25+I26</f>
        <v>0</v>
      </c>
      <c r="J28" s="10">
        <f>J23+J24+J25+J26</f>
        <v>0</v>
      </c>
      <c r="K28" s="10">
        <f t="shared" si="3"/>
        <v>0</v>
      </c>
      <c r="L28" s="10">
        <f>L23+L24+L25+L26+L27</f>
        <v>0</v>
      </c>
      <c r="M28" s="10">
        <f>M23+M24+M25+M26+M27</f>
        <v>0</v>
      </c>
      <c r="N28" s="10">
        <f t="shared" si="4"/>
        <v>196</v>
      </c>
      <c r="O28" s="10">
        <f>O23+O24+O25+O26</f>
        <v>146</v>
      </c>
      <c r="P28" s="10">
        <f>P23+P24+P25+P26</f>
        <v>50</v>
      </c>
    </row>
    <row r="29" spans="2:16" ht="27" customHeight="1">
      <c r="B29" s="10" t="s">
        <v>29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ht="147.75" customHeight="1">
      <c r="B30" s="9" t="s">
        <v>30</v>
      </c>
      <c r="C30" s="9" t="s">
        <v>25</v>
      </c>
      <c r="D30" s="9" t="s">
        <v>31</v>
      </c>
      <c r="E30" s="10">
        <f>F30+G30</f>
        <v>0</v>
      </c>
      <c r="F30" s="9">
        <v>0</v>
      </c>
      <c r="G30" s="9">
        <v>0</v>
      </c>
      <c r="H30" s="10">
        <f aca="true" t="shared" si="6" ref="H30:H37">I30+J30</f>
        <v>0</v>
      </c>
      <c r="I30" s="9">
        <f>F30</f>
        <v>0</v>
      </c>
      <c r="J30" s="9">
        <f>G30</f>
        <v>0</v>
      </c>
      <c r="K30" s="10">
        <f>L30+M30</f>
        <v>0</v>
      </c>
      <c r="L30" s="9">
        <f aca="true" t="shared" si="7" ref="L30:M37">I30</f>
        <v>0</v>
      </c>
      <c r="M30" s="9">
        <f t="shared" si="7"/>
        <v>0</v>
      </c>
      <c r="N30" s="10">
        <f>O30+P30</f>
        <v>0</v>
      </c>
      <c r="O30" s="9">
        <f>F30</f>
        <v>0</v>
      </c>
      <c r="P30" s="9">
        <f>G30</f>
        <v>0</v>
      </c>
    </row>
    <row r="31" spans="2:16" ht="190.5" customHeight="1">
      <c r="B31" s="9" t="s">
        <v>32</v>
      </c>
      <c r="C31" s="9" t="s">
        <v>33</v>
      </c>
      <c r="D31" s="9" t="s">
        <v>31</v>
      </c>
      <c r="E31" s="10">
        <f aca="true" t="shared" si="8" ref="E31:E37">F31+G31</f>
        <v>0</v>
      </c>
      <c r="F31" s="9">
        <v>0</v>
      </c>
      <c r="G31" s="9">
        <v>0</v>
      </c>
      <c r="H31" s="10">
        <f t="shared" si="6"/>
        <v>0</v>
      </c>
      <c r="I31" s="9">
        <f>F31</f>
        <v>0</v>
      </c>
      <c r="J31" s="9">
        <f>G31</f>
        <v>0</v>
      </c>
      <c r="K31" s="10">
        <f aca="true" t="shared" si="9" ref="K31:K37">L31+M31</f>
        <v>0</v>
      </c>
      <c r="L31" s="9">
        <f t="shared" si="7"/>
        <v>0</v>
      </c>
      <c r="M31" s="9">
        <f t="shared" si="7"/>
        <v>0</v>
      </c>
      <c r="N31" s="10">
        <f aca="true" t="shared" si="10" ref="N31:N37">O31+P31</f>
        <v>0</v>
      </c>
      <c r="O31" s="9">
        <f aca="true" t="shared" si="11" ref="O31:O36">F31</f>
        <v>0</v>
      </c>
      <c r="P31" s="9">
        <f aca="true" t="shared" si="12" ref="P31:P36">G31</f>
        <v>0</v>
      </c>
    </row>
    <row r="32" spans="2:16" ht="114.75" customHeight="1">
      <c r="B32" s="9" t="s">
        <v>34</v>
      </c>
      <c r="C32" s="9" t="s">
        <v>35</v>
      </c>
      <c r="D32" s="13" t="s">
        <v>36</v>
      </c>
      <c r="E32" s="10">
        <f t="shared" si="8"/>
        <v>0</v>
      </c>
      <c r="F32" s="9">
        <v>0</v>
      </c>
      <c r="G32" s="9">
        <v>0</v>
      </c>
      <c r="H32" s="10">
        <f t="shared" si="6"/>
        <v>0</v>
      </c>
      <c r="I32" s="9">
        <f aca="true" t="shared" si="13" ref="I32:J36">F32</f>
        <v>0</v>
      </c>
      <c r="J32" s="9">
        <f t="shared" si="13"/>
        <v>0</v>
      </c>
      <c r="K32" s="10">
        <f t="shared" si="9"/>
        <v>0</v>
      </c>
      <c r="L32" s="9">
        <f t="shared" si="7"/>
        <v>0</v>
      </c>
      <c r="M32" s="30">
        <f t="shared" si="7"/>
        <v>0</v>
      </c>
      <c r="N32" s="10">
        <f t="shared" si="10"/>
        <v>0</v>
      </c>
      <c r="O32" s="9">
        <f t="shared" si="11"/>
        <v>0</v>
      </c>
      <c r="P32" s="9">
        <f t="shared" si="12"/>
        <v>0</v>
      </c>
    </row>
    <row r="33" spans="2:16" ht="123" customHeight="1">
      <c r="B33" s="9" t="s">
        <v>37</v>
      </c>
      <c r="C33" s="9" t="s">
        <v>35</v>
      </c>
      <c r="D33" s="9" t="s">
        <v>38</v>
      </c>
      <c r="E33" s="10">
        <f t="shared" si="8"/>
        <v>0</v>
      </c>
      <c r="F33" s="9">
        <v>0</v>
      </c>
      <c r="G33" s="9">
        <v>0</v>
      </c>
      <c r="H33" s="10">
        <f t="shared" si="6"/>
        <v>0</v>
      </c>
      <c r="I33" s="9">
        <f t="shared" si="13"/>
        <v>0</v>
      </c>
      <c r="J33" s="9">
        <f t="shared" si="13"/>
        <v>0</v>
      </c>
      <c r="K33" s="10">
        <f t="shared" si="9"/>
        <v>0</v>
      </c>
      <c r="L33" s="9">
        <f t="shared" si="7"/>
        <v>0</v>
      </c>
      <c r="M33" s="30">
        <f t="shared" si="7"/>
        <v>0</v>
      </c>
      <c r="N33" s="10">
        <f t="shared" si="10"/>
        <v>0</v>
      </c>
      <c r="O33" s="9">
        <f t="shared" si="11"/>
        <v>0</v>
      </c>
      <c r="P33" s="9">
        <f t="shared" si="12"/>
        <v>0</v>
      </c>
    </row>
    <row r="34" spans="2:16" ht="120" customHeight="1">
      <c r="B34" s="9" t="s">
        <v>39</v>
      </c>
      <c r="C34" s="9" t="s">
        <v>35</v>
      </c>
      <c r="D34" s="9" t="s">
        <v>40</v>
      </c>
      <c r="E34" s="10">
        <f t="shared" si="8"/>
        <v>0</v>
      </c>
      <c r="F34" s="9">
        <v>0</v>
      </c>
      <c r="G34" s="9">
        <v>0</v>
      </c>
      <c r="H34" s="10">
        <f t="shared" si="6"/>
        <v>0</v>
      </c>
      <c r="I34" s="9">
        <f t="shared" si="13"/>
        <v>0</v>
      </c>
      <c r="J34" s="9">
        <f t="shared" si="13"/>
        <v>0</v>
      </c>
      <c r="K34" s="10">
        <f t="shared" si="9"/>
        <v>0</v>
      </c>
      <c r="L34" s="9">
        <f t="shared" si="7"/>
        <v>0</v>
      </c>
      <c r="M34" s="30">
        <f t="shared" si="7"/>
        <v>0</v>
      </c>
      <c r="N34" s="10">
        <f t="shared" si="10"/>
        <v>0</v>
      </c>
      <c r="O34" s="9">
        <f t="shared" si="11"/>
        <v>0</v>
      </c>
      <c r="P34" s="9">
        <f t="shared" si="12"/>
        <v>0</v>
      </c>
    </row>
    <row r="35" spans="2:16" ht="136.5" customHeight="1">
      <c r="B35" s="9" t="s">
        <v>41</v>
      </c>
      <c r="C35" s="9" t="s">
        <v>42</v>
      </c>
      <c r="D35" s="9" t="s">
        <v>31</v>
      </c>
      <c r="E35" s="10">
        <f t="shared" si="8"/>
        <v>0</v>
      </c>
      <c r="F35" s="9">
        <v>0</v>
      </c>
      <c r="G35" s="9">
        <v>0</v>
      </c>
      <c r="H35" s="10">
        <f t="shared" si="6"/>
        <v>0</v>
      </c>
      <c r="I35" s="9">
        <f t="shared" si="13"/>
        <v>0</v>
      </c>
      <c r="J35" s="9">
        <f t="shared" si="13"/>
        <v>0</v>
      </c>
      <c r="K35" s="10">
        <f t="shared" si="9"/>
        <v>0</v>
      </c>
      <c r="L35" s="9">
        <f t="shared" si="7"/>
        <v>0</v>
      </c>
      <c r="M35" s="30">
        <f t="shared" si="7"/>
        <v>0</v>
      </c>
      <c r="N35" s="10">
        <f t="shared" si="10"/>
        <v>0</v>
      </c>
      <c r="O35" s="9">
        <f t="shared" si="11"/>
        <v>0</v>
      </c>
      <c r="P35" s="9">
        <f t="shared" si="12"/>
        <v>0</v>
      </c>
    </row>
    <row r="36" spans="2:16" ht="183" customHeight="1">
      <c r="B36" s="13" t="s">
        <v>43</v>
      </c>
      <c r="C36" s="13" t="s">
        <v>44</v>
      </c>
      <c r="D36" s="13" t="s">
        <v>15</v>
      </c>
      <c r="E36" s="10">
        <f t="shared" si="8"/>
        <v>0</v>
      </c>
      <c r="F36" s="9">
        <v>0</v>
      </c>
      <c r="G36" s="9">
        <v>0</v>
      </c>
      <c r="H36" s="10">
        <f t="shared" si="6"/>
        <v>0</v>
      </c>
      <c r="I36" s="9">
        <f t="shared" si="13"/>
        <v>0</v>
      </c>
      <c r="J36" s="9">
        <f t="shared" si="13"/>
        <v>0</v>
      </c>
      <c r="K36" s="10">
        <f t="shared" si="9"/>
        <v>0</v>
      </c>
      <c r="L36" s="9">
        <f t="shared" si="7"/>
        <v>0</v>
      </c>
      <c r="M36" s="30">
        <f t="shared" si="7"/>
        <v>0</v>
      </c>
      <c r="N36" s="10">
        <f t="shared" si="10"/>
        <v>0</v>
      </c>
      <c r="O36" s="9">
        <f t="shared" si="11"/>
        <v>0</v>
      </c>
      <c r="P36" s="9">
        <f t="shared" si="12"/>
        <v>0</v>
      </c>
    </row>
    <row r="37" spans="2:16" ht="21.75" customHeight="1">
      <c r="B37" s="10" t="s">
        <v>19</v>
      </c>
      <c r="C37" s="10"/>
      <c r="D37" s="10"/>
      <c r="E37" s="10">
        <f t="shared" si="8"/>
        <v>0</v>
      </c>
      <c r="F37" s="10">
        <f>F30+F31+F32+F33+F34+F35+F36</f>
        <v>0</v>
      </c>
      <c r="G37" s="10">
        <f>G30+G31+G32+G33+G34+G35+G36</f>
        <v>0</v>
      </c>
      <c r="H37" s="10">
        <f t="shared" si="6"/>
        <v>0</v>
      </c>
      <c r="I37" s="10">
        <f>I30+I31+I32+I33+I34+I35+I36</f>
        <v>0</v>
      </c>
      <c r="J37" s="10">
        <f>J30+J31+J32+J33+J34+J35+J36</f>
        <v>0</v>
      </c>
      <c r="K37" s="10">
        <f t="shared" si="9"/>
        <v>0</v>
      </c>
      <c r="L37" s="10">
        <f t="shared" si="7"/>
        <v>0</v>
      </c>
      <c r="M37" s="10">
        <f t="shared" si="7"/>
        <v>0</v>
      </c>
      <c r="N37" s="10">
        <f t="shared" si="10"/>
        <v>0</v>
      </c>
      <c r="O37" s="10">
        <f>O30+O31+O32+O33+O34+O35+O36</f>
        <v>0</v>
      </c>
      <c r="P37" s="10">
        <f>P30+P31+P32+P33+P34+P35+P36</f>
        <v>0</v>
      </c>
    </row>
    <row r="38" spans="2:16" ht="24" customHeight="1">
      <c r="B38" s="10" t="s">
        <v>45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2:16" ht="130.5" customHeight="1">
      <c r="B39" s="9" t="s">
        <v>46</v>
      </c>
      <c r="C39" s="9" t="s">
        <v>47</v>
      </c>
      <c r="D39" s="9" t="s">
        <v>48</v>
      </c>
      <c r="E39" s="10">
        <f aca="true" t="shared" si="14" ref="E39:E45">F39+G39</f>
        <v>0</v>
      </c>
      <c r="F39" s="9">
        <v>0</v>
      </c>
      <c r="G39" s="9">
        <v>0</v>
      </c>
      <c r="H39" s="10">
        <f aca="true" t="shared" si="15" ref="H39:H45">I39+J39</f>
        <v>0</v>
      </c>
      <c r="I39" s="9">
        <f aca="true" t="shared" si="16" ref="I39:J42">F39</f>
        <v>0</v>
      </c>
      <c r="J39" s="9">
        <f>G39</f>
        <v>0</v>
      </c>
      <c r="K39" s="10">
        <f aca="true" t="shared" si="17" ref="K39:K45">L39+M39</f>
        <v>0</v>
      </c>
      <c r="L39" s="9">
        <f aca="true" t="shared" si="18" ref="L39:M45">I39</f>
        <v>0</v>
      </c>
      <c r="M39" s="9">
        <f t="shared" si="18"/>
        <v>0</v>
      </c>
      <c r="N39" s="10">
        <f aca="true" t="shared" si="19" ref="N39:N45">O39+P39</f>
        <v>0</v>
      </c>
      <c r="O39" s="9">
        <f aca="true" t="shared" si="20" ref="O39:O44">F39</f>
        <v>0</v>
      </c>
      <c r="P39" s="9">
        <f aca="true" t="shared" si="21" ref="P39:P44">G39</f>
        <v>0</v>
      </c>
    </row>
    <row r="40" spans="2:16" ht="88.5" customHeight="1">
      <c r="B40" s="9" t="s">
        <v>49</v>
      </c>
      <c r="C40" s="9" t="s">
        <v>50</v>
      </c>
      <c r="D40" s="9" t="s">
        <v>48</v>
      </c>
      <c r="E40" s="10">
        <f t="shared" si="14"/>
        <v>0</v>
      </c>
      <c r="F40" s="9">
        <v>0</v>
      </c>
      <c r="G40" s="9">
        <v>0</v>
      </c>
      <c r="H40" s="10">
        <f t="shared" si="15"/>
        <v>0</v>
      </c>
      <c r="I40" s="9">
        <f t="shared" si="16"/>
        <v>0</v>
      </c>
      <c r="J40" s="9">
        <f t="shared" si="16"/>
        <v>0</v>
      </c>
      <c r="K40" s="31">
        <f t="shared" si="17"/>
        <v>0</v>
      </c>
      <c r="L40" s="9">
        <f t="shared" si="18"/>
        <v>0</v>
      </c>
      <c r="M40" s="30">
        <f t="shared" si="18"/>
        <v>0</v>
      </c>
      <c r="N40" s="10">
        <f t="shared" si="19"/>
        <v>0</v>
      </c>
      <c r="O40" s="13">
        <f t="shared" si="20"/>
        <v>0</v>
      </c>
      <c r="P40" s="13">
        <f t="shared" si="21"/>
        <v>0</v>
      </c>
    </row>
    <row r="41" spans="2:16" ht="78" customHeight="1">
      <c r="B41" s="14" t="s">
        <v>51</v>
      </c>
      <c r="C41" s="9" t="s">
        <v>52</v>
      </c>
      <c r="D41" s="9" t="s">
        <v>48</v>
      </c>
      <c r="E41" s="10">
        <f t="shared" si="14"/>
        <v>0</v>
      </c>
      <c r="F41" s="9">
        <v>0</v>
      </c>
      <c r="G41" s="9">
        <v>0</v>
      </c>
      <c r="H41" s="10">
        <f t="shared" si="15"/>
        <v>0</v>
      </c>
      <c r="I41" s="9">
        <f t="shared" si="16"/>
        <v>0</v>
      </c>
      <c r="J41" s="9">
        <f t="shared" si="16"/>
        <v>0</v>
      </c>
      <c r="K41" s="31">
        <f t="shared" si="17"/>
        <v>0</v>
      </c>
      <c r="L41" s="9">
        <f t="shared" si="18"/>
        <v>0</v>
      </c>
      <c r="M41" s="30">
        <f t="shared" si="18"/>
        <v>0</v>
      </c>
      <c r="N41" s="10">
        <f t="shared" si="19"/>
        <v>0</v>
      </c>
      <c r="O41" s="13">
        <f t="shared" si="20"/>
        <v>0</v>
      </c>
      <c r="P41" s="13">
        <f t="shared" si="21"/>
        <v>0</v>
      </c>
    </row>
    <row r="42" spans="2:16" ht="99.75" customHeight="1">
      <c r="B42" s="14" t="s">
        <v>53</v>
      </c>
      <c r="C42" s="9" t="s">
        <v>54</v>
      </c>
      <c r="D42" s="9" t="s">
        <v>48</v>
      </c>
      <c r="E42" s="10">
        <f t="shared" si="14"/>
        <v>0</v>
      </c>
      <c r="F42" s="9">
        <v>0</v>
      </c>
      <c r="G42" s="9">
        <v>0</v>
      </c>
      <c r="H42" s="10">
        <f t="shared" si="15"/>
        <v>0</v>
      </c>
      <c r="I42" s="9">
        <f t="shared" si="16"/>
        <v>0</v>
      </c>
      <c r="J42" s="9">
        <f t="shared" si="16"/>
        <v>0</v>
      </c>
      <c r="K42" s="31">
        <f t="shared" si="17"/>
        <v>0</v>
      </c>
      <c r="L42" s="9">
        <f t="shared" si="18"/>
        <v>0</v>
      </c>
      <c r="M42" s="30">
        <f t="shared" si="18"/>
        <v>0</v>
      </c>
      <c r="N42" s="10">
        <f t="shared" si="19"/>
        <v>0</v>
      </c>
      <c r="O42" s="13">
        <f t="shared" si="20"/>
        <v>0</v>
      </c>
      <c r="P42" s="13">
        <f t="shared" si="21"/>
        <v>0</v>
      </c>
    </row>
    <row r="43" spans="2:16" ht="117.75" customHeight="1">
      <c r="B43" s="14" t="s">
        <v>55</v>
      </c>
      <c r="C43" s="9" t="s">
        <v>56</v>
      </c>
      <c r="D43" s="9" t="s">
        <v>31</v>
      </c>
      <c r="E43" s="10">
        <f t="shared" si="14"/>
        <v>3329.7312</v>
      </c>
      <c r="F43" s="9">
        <v>2934.7312</v>
      </c>
      <c r="G43" s="9">
        <v>395</v>
      </c>
      <c r="H43" s="10">
        <f t="shared" si="15"/>
        <v>0</v>
      </c>
      <c r="I43" s="9">
        <v>0</v>
      </c>
      <c r="J43" s="9">
        <v>0</v>
      </c>
      <c r="K43" s="31">
        <f t="shared" si="17"/>
        <v>0</v>
      </c>
      <c r="L43" s="9">
        <f t="shared" si="18"/>
        <v>0</v>
      </c>
      <c r="M43" s="30">
        <f t="shared" si="18"/>
        <v>0</v>
      </c>
      <c r="N43" s="10">
        <f t="shared" si="19"/>
        <v>3329.7312</v>
      </c>
      <c r="O43" s="13">
        <f t="shared" si="20"/>
        <v>2934.7312</v>
      </c>
      <c r="P43" s="13">
        <f t="shared" si="21"/>
        <v>395</v>
      </c>
    </row>
    <row r="44" spans="2:16" ht="115.5" customHeight="1">
      <c r="B44" s="14" t="s">
        <v>57</v>
      </c>
      <c r="C44" s="9" t="s">
        <v>58</v>
      </c>
      <c r="D44" s="9" t="s">
        <v>59</v>
      </c>
      <c r="E44" s="10">
        <f t="shared" si="14"/>
        <v>1442.7197999999999</v>
      </c>
      <c r="F44" s="9">
        <v>897.4698</v>
      </c>
      <c r="G44" s="9">
        <v>545.25</v>
      </c>
      <c r="H44" s="10">
        <f t="shared" si="15"/>
        <v>0</v>
      </c>
      <c r="I44" s="9">
        <v>0</v>
      </c>
      <c r="J44" s="9">
        <v>0</v>
      </c>
      <c r="K44" s="10">
        <f t="shared" si="17"/>
        <v>0</v>
      </c>
      <c r="L44" s="9">
        <f t="shared" si="18"/>
        <v>0</v>
      </c>
      <c r="M44" s="9">
        <f t="shared" si="18"/>
        <v>0</v>
      </c>
      <c r="N44" s="10">
        <f t="shared" si="19"/>
        <v>1442.7197999999999</v>
      </c>
      <c r="O44" s="9">
        <f t="shared" si="20"/>
        <v>897.4698</v>
      </c>
      <c r="P44" s="9">
        <f t="shared" si="21"/>
        <v>545.25</v>
      </c>
    </row>
    <row r="45" spans="2:16" ht="19.5" customHeight="1">
      <c r="B45" s="10" t="s">
        <v>19</v>
      </c>
      <c r="C45" s="10"/>
      <c r="D45" s="10"/>
      <c r="E45" s="10">
        <f t="shared" si="14"/>
        <v>4772.451</v>
      </c>
      <c r="F45" s="10">
        <f>+F39+F40+F41+F42+F43+F44</f>
        <v>3832.201</v>
      </c>
      <c r="G45" s="10">
        <f>G44+G39+G40+G41+G42+G43</f>
        <v>940.25</v>
      </c>
      <c r="H45" s="10">
        <f t="shared" si="15"/>
        <v>0</v>
      </c>
      <c r="I45" s="10">
        <f>+I39+I40+I41+I42+I43+I44</f>
        <v>0</v>
      </c>
      <c r="J45" s="10">
        <f>+J39+J40+J41+J42+J43</f>
        <v>0</v>
      </c>
      <c r="K45" s="10">
        <f t="shared" si="17"/>
        <v>0</v>
      </c>
      <c r="L45" s="10">
        <f t="shared" si="18"/>
        <v>0</v>
      </c>
      <c r="M45" s="10">
        <f t="shared" si="18"/>
        <v>0</v>
      </c>
      <c r="N45" s="10">
        <f t="shared" si="19"/>
        <v>4772.451</v>
      </c>
      <c r="O45" s="10">
        <f>+O39+O40+O41+O42+O43+O44</f>
        <v>3832.201</v>
      </c>
      <c r="P45" s="10">
        <f>P44+P39+P40+P41+P42+P43</f>
        <v>940.25</v>
      </c>
    </row>
    <row r="46" spans="2:16" ht="28.5" customHeight="1">
      <c r="B46" s="10" t="s">
        <v>60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2:16" ht="114" customHeight="1">
      <c r="B47" s="14" t="s">
        <v>61</v>
      </c>
      <c r="C47" s="9" t="s">
        <v>62</v>
      </c>
      <c r="D47" s="9" t="s">
        <v>48</v>
      </c>
      <c r="E47" s="10">
        <f>F47+G47</f>
        <v>0</v>
      </c>
      <c r="F47" s="9">
        <v>0</v>
      </c>
      <c r="G47" s="9">
        <v>0</v>
      </c>
      <c r="H47" s="10">
        <f>I47+J47</f>
        <v>0</v>
      </c>
      <c r="I47" s="9">
        <f>F47</f>
        <v>0</v>
      </c>
      <c r="J47" s="9">
        <f>G47</f>
        <v>0</v>
      </c>
      <c r="K47" s="10">
        <f>L47+M47</f>
        <v>0</v>
      </c>
      <c r="L47" s="9">
        <f>I47</f>
        <v>0</v>
      </c>
      <c r="M47" s="9">
        <f>J47</f>
        <v>0</v>
      </c>
      <c r="N47" s="10">
        <f>O47+P47</f>
        <v>0</v>
      </c>
      <c r="O47" s="9">
        <f>F47</f>
        <v>0</v>
      </c>
      <c r="P47" s="9">
        <f>G47</f>
        <v>0</v>
      </c>
    </row>
    <row r="48" spans="2:16" ht="42.75" customHeight="1">
      <c r="B48" s="10" t="s">
        <v>19</v>
      </c>
      <c r="C48" s="10"/>
      <c r="D48" s="10"/>
      <c r="E48" s="10">
        <f>F48+G48</f>
        <v>0</v>
      </c>
      <c r="F48" s="10">
        <f>F47</f>
        <v>0</v>
      </c>
      <c r="G48" s="10">
        <f>G47</f>
        <v>0</v>
      </c>
      <c r="H48" s="10">
        <f>I48+J48</f>
        <v>0</v>
      </c>
      <c r="I48" s="10">
        <f>I47</f>
        <v>0</v>
      </c>
      <c r="J48" s="10">
        <f>J47</f>
        <v>0</v>
      </c>
      <c r="K48" s="10">
        <f>L48+M48</f>
        <v>0</v>
      </c>
      <c r="L48" s="10">
        <f>I48</f>
        <v>0</v>
      </c>
      <c r="M48" s="10">
        <f>J48</f>
        <v>0</v>
      </c>
      <c r="N48" s="10">
        <f>O48+P48</f>
        <v>0</v>
      </c>
      <c r="O48" s="10">
        <f>O47</f>
        <v>0</v>
      </c>
      <c r="P48" s="10">
        <f>P47</f>
        <v>0</v>
      </c>
    </row>
    <row r="49" spans="2:16" ht="25.5" customHeight="1">
      <c r="B49" s="10" t="s">
        <v>63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2:16" ht="9.75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84" customHeight="1">
      <c r="B51" s="15" t="s">
        <v>13</v>
      </c>
      <c r="C51" s="16" t="s">
        <v>64</v>
      </c>
      <c r="D51" s="9" t="s">
        <v>48</v>
      </c>
      <c r="E51" s="10">
        <f>F51+G51</f>
        <v>18445.28812</v>
      </c>
      <c r="F51" s="9">
        <v>0</v>
      </c>
      <c r="G51" s="14">
        <v>18445.28812</v>
      </c>
      <c r="H51" s="10">
        <f>I51+J51</f>
        <v>5300</v>
      </c>
      <c r="I51" s="9">
        <v>0</v>
      </c>
      <c r="J51" s="9">
        <v>5300</v>
      </c>
      <c r="K51" s="10">
        <f>L51+M51</f>
        <v>0</v>
      </c>
      <c r="L51" s="9">
        <f>I51</f>
        <v>0</v>
      </c>
      <c r="M51" s="9">
        <v>0</v>
      </c>
      <c r="N51" s="10">
        <f>O51+P51</f>
        <v>23745.28812</v>
      </c>
      <c r="O51" s="9">
        <f>F51+I51+L51</f>
        <v>0</v>
      </c>
      <c r="P51" s="14">
        <f>G51+J51+M51</f>
        <v>23745.28812</v>
      </c>
    </row>
    <row r="52" spans="2:16" ht="66" customHeight="1">
      <c r="B52" s="17"/>
      <c r="C52" s="16"/>
      <c r="D52" s="18" t="s">
        <v>18</v>
      </c>
      <c r="E52" s="10">
        <f>F52+G52</f>
        <v>4834.0956</v>
      </c>
      <c r="F52" s="9">
        <v>0</v>
      </c>
      <c r="G52" s="14">
        <v>4834.0956</v>
      </c>
      <c r="H52" s="10">
        <f>I52+J52</f>
        <v>1000</v>
      </c>
      <c r="I52" s="9">
        <v>0</v>
      </c>
      <c r="J52" s="9">
        <v>1000</v>
      </c>
      <c r="K52" s="10">
        <f>L52+M52</f>
        <v>0</v>
      </c>
      <c r="L52" s="9">
        <f>I52</f>
        <v>0</v>
      </c>
      <c r="M52" s="9">
        <v>0</v>
      </c>
      <c r="N52" s="10">
        <f>O52+P52</f>
        <v>5834.0956</v>
      </c>
      <c r="O52" s="9">
        <f>F52+I52+L52</f>
        <v>0</v>
      </c>
      <c r="P52" s="14">
        <f>G52+J52+M52</f>
        <v>5834.0956</v>
      </c>
    </row>
    <row r="53" spans="2:16" ht="15.75">
      <c r="B53" s="17"/>
      <c r="C53" s="19" t="s">
        <v>65</v>
      </c>
      <c r="D53" s="20"/>
      <c r="E53" s="19">
        <f>F53+G53</f>
        <v>23279.38372</v>
      </c>
      <c r="F53" s="10">
        <f>F51+F52</f>
        <v>0</v>
      </c>
      <c r="G53" s="21">
        <f>G51+G52</f>
        <v>23279.38372</v>
      </c>
      <c r="H53" s="22">
        <f>I53+J53</f>
        <v>6300</v>
      </c>
      <c r="I53" s="10">
        <f>I51+I52</f>
        <v>0</v>
      </c>
      <c r="J53" s="10">
        <f>J51+J52</f>
        <v>6300</v>
      </c>
      <c r="K53" s="10">
        <f>K51+K52</f>
        <v>0</v>
      </c>
      <c r="L53" s="10">
        <f>L51+L52</f>
        <v>0</v>
      </c>
      <c r="M53" s="10">
        <f>M51+M52</f>
        <v>0</v>
      </c>
      <c r="N53" s="31">
        <f>O53+P53</f>
        <v>29579.38372</v>
      </c>
      <c r="O53" s="10">
        <f>O51+O52</f>
        <v>0</v>
      </c>
      <c r="P53" s="10">
        <f>P51+P52</f>
        <v>29579.38372</v>
      </c>
    </row>
    <row r="54" spans="2:16" ht="15.75">
      <c r="B54" s="17"/>
      <c r="C54" s="19" t="s">
        <v>66</v>
      </c>
      <c r="D54" s="20"/>
      <c r="E54" s="19">
        <f>F54+G54</f>
        <v>34852.09749</v>
      </c>
      <c r="F54" s="10">
        <f>F21+F28+F37+F45+F48+F53</f>
        <v>5322.71377</v>
      </c>
      <c r="G54" s="10">
        <v>29529.38372</v>
      </c>
      <c r="H54" s="22">
        <f>I54+J54</f>
        <v>6300</v>
      </c>
      <c r="I54" s="10">
        <f>I21+I28+I37+I45+I48+I53</f>
        <v>0</v>
      </c>
      <c r="J54" s="10">
        <f>J21+J28+J37+J45+J48+J53</f>
        <v>6300</v>
      </c>
      <c r="K54" s="10">
        <f>L54+M54</f>
        <v>0</v>
      </c>
      <c r="L54" s="10">
        <f>L21+L28+L37+L45+L48+L53</f>
        <v>0</v>
      </c>
      <c r="M54" s="10">
        <f>M21+M28+M37+M45+M48+M53</f>
        <v>0</v>
      </c>
      <c r="N54" s="31">
        <f>O54+P54</f>
        <v>37014.44749</v>
      </c>
      <c r="O54" s="10">
        <f>O21+O28+O37+O45+O53</f>
        <v>5322.71377</v>
      </c>
      <c r="P54" s="10">
        <f>P21+P28+P37+P45+P53</f>
        <v>31691.73372</v>
      </c>
    </row>
    <row r="55" ht="15.75">
      <c r="P55" s="32" t="s">
        <v>67</v>
      </c>
    </row>
    <row r="63" ht="12.75">
      <c r="E63" s="23"/>
    </row>
  </sheetData>
  <sheetProtection/>
  <mergeCells count="29">
    <mergeCell ref="B11:P11"/>
    <mergeCell ref="E13:G13"/>
    <mergeCell ref="E14:G14"/>
    <mergeCell ref="E15:G15"/>
    <mergeCell ref="H15:J15"/>
    <mergeCell ref="K15:M15"/>
    <mergeCell ref="N15:P15"/>
    <mergeCell ref="B18:P18"/>
    <mergeCell ref="B21:D21"/>
    <mergeCell ref="B22:P22"/>
    <mergeCell ref="B28:D28"/>
    <mergeCell ref="B29:P29"/>
    <mergeCell ref="B37:D37"/>
    <mergeCell ref="B38:P38"/>
    <mergeCell ref="B45:D45"/>
    <mergeCell ref="B46:P46"/>
    <mergeCell ref="B48:D48"/>
    <mergeCell ref="B13:B16"/>
    <mergeCell ref="B24:B27"/>
    <mergeCell ref="B51:B52"/>
    <mergeCell ref="C13:C16"/>
    <mergeCell ref="C24:C27"/>
    <mergeCell ref="C51:C52"/>
    <mergeCell ref="D13:D16"/>
    <mergeCell ref="H13:J14"/>
    <mergeCell ref="K13:M14"/>
    <mergeCell ref="N13:P14"/>
    <mergeCell ref="B49:P50"/>
    <mergeCell ref="M3:O10"/>
  </mergeCells>
  <printOptions/>
  <pageMargins left="0.03888888888888889" right="0.2361111111111111" top="0.15694444444444444" bottom="0" header="0.17" footer="0.17"/>
  <pageSetup fitToHeight="0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2023-12-22T10:27:53Z</cp:lastPrinted>
  <dcterms:created xsi:type="dcterms:W3CDTF">2022-08-17T05:30:34Z</dcterms:created>
  <dcterms:modified xsi:type="dcterms:W3CDTF">2024-03-13T10:49:42Z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7F24A72428BB4C92BDFCACB816F5E5B9</vt:lpwstr>
  </property>
  <property fmtid="{D5CDD505-2E9C-101B-9397-08002B2CF9AE}" pid="4" name="KSOProductBuildV">
    <vt:lpwstr>1049-11.2.0.11516</vt:lpwstr>
  </property>
</Properties>
</file>