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96" windowHeight="9168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  <c r="G54" i="1"/>
  <c r="G45" i="1"/>
  <c r="G64" i="1"/>
  <c r="G72" i="1"/>
  <c r="G60" i="1" l="1"/>
  <c r="G68" i="1" l="1"/>
  <c r="G66" i="1"/>
  <c r="F72" i="1" l="1"/>
  <c r="F71" i="1" s="1"/>
  <c r="L71" i="1"/>
  <c r="L69" i="1" s="1"/>
  <c r="K71" i="1"/>
  <c r="K69" i="1" s="1"/>
  <c r="J71" i="1"/>
  <c r="J69" i="1" s="1"/>
  <c r="I71" i="1"/>
  <c r="I69" i="1" s="1"/>
  <c r="H71" i="1"/>
  <c r="H69" i="1" s="1"/>
  <c r="G71" i="1"/>
  <c r="G69" i="1" s="1"/>
  <c r="L70" i="1"/>
  <c r="K70" i="1"/>
  <c r="J70" i="1"/>
  <c r="I70" i="1"/>
  <c r="H70" i="1"/>
  <c r="G70" i="1"/>
  <c r="F70" i="1" l="1"/>
  <c r="F69" i="1" s="1"/>
  <c r="F45" i="1"/>
  <c r="L44" i="1"/>
  <c r="K44" i="1"/>
  <c r="J44" i="1"/>
  <c r="I44" i="1"/>
  <c r="H44" i="1"/>
  <c r="G44" i="1"/>
  <c r="L43" i="1"/>
  <c r="L42" i="1" s="1"/>
  <c r="K43" i="1"/>
  <c r="K42" i="1" s="1"/>
  <c r="J43" i="1"/>
  <c r="I43" i="1"/>
  <c r="I42" i="1" s="1"/>
  <c r="H43" i="1"/>
  <c r="H42" i="1" s="1"/>
  <c r="G43" i="1"/>
  <c r="G42" i="1" s="1"/>
  <c r="J42" i="1"/>
  <c r="F44" i="1" l="1"/>
  <c r="F42" i="1"/>
  <c r="F43" i="1"/>
  <c r="I58" i="1" l="1"/>
  <c r="H64" i="1"/>
  <c r="K58" i="1" l="1"/>
  <c r="L58" i="1"/>
  <c r="J58" i="1"/>
  <c r="G31" i="1" l="1"/>
  <c r="G24" i="1"/>
  <c r="H37" i="1"/>
  <c r="H38" i="1"/>
  <c r="F41" i="1"/>
  <c r="F40" i="1"/>
  <c r="F39" i="1" s="1"/>
  <c r="F36" i="1" s="1"/>
  <c r="L39" i="1"/>
  <c r="K39" i="1"/>
  <c r="K36" i="1" s="1"/>
  <c r="J39" i="1"/>
  <c r="J36" i="1" s="1"/>
  <c r="I39" i="1"/>
  <c r="H39" i="1"/>
  <c r="H36" i="1" s="1"/>
  <c r="G39" i="1"/>
  <c r="G36" i="1" s="1"/>
  <c r="L38" i="1"/>
  <c r="K38" i="1"/>
  <c r="J38" i="1"/>
  <c r="I38" i="1"/>
  <c r="G38" i="1"/>
  <c r="F38" i="1"/>
  <c r="L37" i="1"/>
  <c r="K37" i="1"/>
  <c r="J37" i="1"/>
  <c r="I37" i="1"/>
  <c r="G37" i="1"/>
  <c r="L36" i="1"/>
  <c r="I36" i="1"/>
  <c r="J31" i="1"/>
  <c r="J32" i="1"/>
  <c r="F35" i="1"/>
  <c r="F32" i="1" s="1"/>
  <c r="F34" i="1"/>
  <c r="L33" i="1"/>
  <c r="L30" i="1" s="1"/>
  <c r="K33" i="1"/>
  <c r="K30" i="1" s="1"/>
  <c r="J33" i="1"/>
  <c r="J30" i="1" s="1"/>
  <c r="I33" i="1"/>
  <c r="H33" i="1"/>
  <c r="H30" i="1" s="1"/>
  <c r="G33" i="1"/>
  <c r="G30" i="1" s="1"/>
  <c r="L32" i="1"/>
  <c r="K32" i="1"/>
  <c r="I32" i="1"/>
  <c r="H32" i="1"/>
  <c r="G32" i="1"/>
  <c r="L31" i="1"/>
  <c r="K31" i="1"/>
  <c r="I31" i="1"/>
  <c r="H31" i="1"/>
  <c r="I30" i="1"/>
  <c r="G51" i="1"/>
  <c r="G52" i="1"/>
  <c r="F37" i="1" l="1"/>
  <c r="F33" i="1"/>
  <c r="F30" i="1" s="1"/>
  <c r="F31" i="1"/>
  <c r="F68" i="1"/>
  <c r="F67" i="1" s="1"/>
  <c r="L67" i="1"/>
  <c r="K67" i="1"/>
  <c r="J67" i="1"/>
  <c r="I67" i="1"/>
  <c r="H67" i="1"/>
  <c r="H65" i="1" s="1"/>
  <c r="G67" i="1"/>
  <c r="G65" i="1" s="1"/>
  <c r="L66" i="1"/>
  <c r="K66" i="1"/>
  <c r="J66" i="1"/>
  <c r="I66" i="1"/>
  <c r="H66" i="1"/>
  <c r="L65" i="1"/>
  <c r="K65" i="1"/>
  <c r="J65" i="1"/>
  <c r="I65" i="1"/>
  <c r="I64" i="1"/>
  <c r="L64" i="1" s="1"/>
  <c r="L63" i="1" s="1"/>
  <c r="H63" i="1"/>
  <c r="G63" i="1"/>
  <c r="F62" i="1"/>
  <c r="L61" i="1"/>
  <c r="K61" i="1"/>
  <c r="J61" i="1"/>
  <c r="I61" i="1"/>
  <c r="H61" i="1"/>
  <c r="G61" i="1"/>
  <c r="L60" i="1"/>
  <c r="L59" i="1" s="1"/>
  <c r="K60" i="1"/>
  <c r="K59" i="1" s="1"/>
  <c r="J60" i="1"/>
  <c r="J59" i="1"/>
  <c r="I59" i="1"/>
  <c r="H59" i="1"/>
  <c r="G59" i="1"/>
  <c r="H58" i="1"/>
  <c r="H57" i="1" s="1"/>
  <c r="G56" i="1"/>
  <c r="L54" i="1"/>
  <c r="L48" i="1" s="1"/>
  <c r="K54" i="1"/>
  <c r="K48" i="1" s="1"/>
  <c r="J54" i="1"/>
  <c r="J53" i="1" s="1"/>
  <c r="I53" i="1"/>
  <c r="H53" i="1"/>
  <c r="G53" i="1"/>
  <c r="F52" i="1"/>
  <c r="F49" i="1" s="1"/>
  <c r="F51" i="1"/>
  <c r="L50" i="1"/>
  <c r="K50" i="1"/>
  <c r="J50" i="1"/>
  <c r="I50" i="1"/>
  <c r="H50" i="1"/>
  <c r="G50" i="1"/>
  <c r="L49" i="1"/>
  <c r="K49" i="1"/>
  <c r="J49" i="1"/>
  <c r="I49" i="1"/>
  <c r="H49" i="1"/>
  <c r="G49" i="1"/>
  <c r="I48" i="1"/>
  <c r="H48" i="1"/>
  <c r="G48" i="1"/>
  <c r="F29" i="1"/>
  <c r="F25" i="1" s="1"/>
  <c r="F28" i="1"/>
  <c r="F24" i="1" s="1"/>
  <c r="L27" i="1"/>
  <c r="L23" i="1" s="1"/>
  <c r="K27" i="1"/>
  <c r="K23" i="1" s="1"/>
  <c r="J27" i="1"/>
  <c r="J23" i="1" s="1"/>
  <c r="I27" i="1"/>
  <c r="H27" i="1"/>
  <c r="G27" i="1"/>
  <c r="G23" i="1" s="1"/>
  <c r="L26" i="1"/>
  <c r="L21" i="1" s="1"/>
  <c r="K26" i="1"/>
  <c r="K21" i="1" s="1"/>
  <c r="J26" i="1"/>
  <c r="J21" i="1" s="1"/>
  <c r="I26" i="1"/>
  <c r="I21" i="1" s="1"/>
  <c r="H26" i="1"/>
  <c r="H21" i="1" s="1"/>
  <c r="G26" i="1"/>
  <c r="F26" i="1"/>
  <c r="L25" i="1"/>
  <c r="K25" i="1"/>
  <c r="K20" i="1" s="1"/>
  <c r="J25" i="1"/>
  <c r="I25" i="1"/>
  <c r="H25" i="1"/>
  <c r="G25" i="1"/>
  <c r="G20" i="1" s="1"/>
  <c r="L24" i="1"/>
  <c r="K24" i="1"/>
  <c r="J24" i="1"/>
  <c r="I24" i="1"/>
  <c r="H24" i="1"/>
  <c r="I23" i="1"/>
  <c r="H23" i="1"/>
  <c r="G21" i="1"/>
  <c r="H20" i="1" l="1"/>
  <c r="L20" i="1"/>
  <c r="G47" i="1"/>
  <c r="L19" i="1"/>
  <c r="G19" i="1"/>
  <c r="G18" i="1" s="1"/>
  <c r="G55" i="1"/>
  <c r="J48" i="1"/>
  <c r="J47" i="1" s="1"/>
  <c r="I20" i="1"/>
  <c r="J20" i="1"/>
  <c r="K53" i="1"/>
  <c r="L53" i="1"/>
  <c r="L47" i="1"/>
  <c r="F54" i="1"/>
  <c r="F53" i="1" s="1"/>
  <c r="F27" i="1"/>
  <c r="F23" i="1" s="1"/>
  <c r="H56" i="1"/>
  <c r="H19" i="1" s="1"/>
  <c r="F50" i="1"/>
  <c r="F61" i="1"/>
  <c r="F60" i="1"/>
  <c r="F59" i="1" s="1"/>
  <c r="I63" i="1"/>
  <c r="I47" i="1"/>
  <c r="F21" i="1"/>
  <c r="H47" i="1"/>
  <c r="I56" i="1"/>
  <c r="I19" i="1" s="1"/>
  <c r="F66" i="1"/>
  <c r="F65" i="1" s="1"/>
  <c r="K47" i="1"/>
  <c r="L56" i="1"/>
  <c r="L57" i="1"/>
  <c r="K64" i="1"/>
  <c r="K63" i="1" s="1"/>
  <c r="G57" i="1"/>
  <c r="I57" i="1"/>
  <c r="F58" i="1"/>
  <c r="J64" i="1"/>
  <c r="F48" i="1" l="1"/>
  <c r="F47" i="1" s="1"/>
  <c r="I55" i="1"/>
  <c r="I18" i="1"/>
  <c r="H55" i="1"/>
  <c r="H18" i="1"/>
  <c r="L55" i="1"/>
  <c r="L18" i="1"/>
  <c r="F20" i="1"/>
  <c r="J63" i="1"/>
  <c r="F64" i="1"/>
  <c r="F63" i="1" s="1"/>
  <c r="F57" i="1"/>
  <c r="J56" i="1"/>
  <c r="J19" i="1" s="1"/>
  <c r="J57" i="1"/>
  <c r="K57" i="1"/>
  <c r="K56" i="1"/>
  <c r="K19" i="1" s="1"/>
  <c r="F56" i="1" l="1"/>
  <c r="F55" i="1" s="1"/>
  <c r="J55" i="1"/>
  <c r="K55" i="1"/>
  <c r="K18" i="1"/>
  <c r="J18" i="1" l="1"/>
  <c r="F19" i="1"/>
  <c r="F18" i="1" s="1"/>
</calcChain>
</file>

<file path=xl/sharedStrings.xml><?xml version="1.0" encoding="utf-8"?>
<sst xmlns="http://schemas.openxmlformats.org/spreadsheetml/2006/main" count="157" uniqueCount="81">
  <si>
    <t>к муниципальной программе</t>
  </si>
  <si>
    <t>ФИНАНСОВОЕ ОБЕСПЕЧЕНИЕ</t>
  </si>
  <si>
    <t xml:space="preserve">муниципальной программы </t>
  </si>
  <si>
    <t>«Развитие спорта и физической культуры в городе Димитровграде</t>
  </si>
  <si>
    <t>Ульяновской области»</t>
  </si>
  <si>
    <t>N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</si>
  <si>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</si>
  <si>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</si>
  <si>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</si>
  <si>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</si>
  <si>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</si>
  <si>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</si>
  <si>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Муниципальная  программа «Развитие спорта и физической культуры в городе Димитровграде Ульяновской области»</t>
  </si>
  <si>
    <t>Комитет по физической культуре и спорту Администрации города, Комитет по жилищно-коммунальному комплексу Администрации города</t>
  </si>
  <si>
    <t>Всего, в том числе:</t>
  </si>
  <si>
    <t>40 0 00 00000</t>
  </si>
  <si>
    <t>бюджетные ассигнования бюджета города Димитровграда Ульяновской области (далее – бюджет города)</t>
  </si>
  <si>
    <t>бюджетные ассигнования областного бюджета Ульяновской области (далее - областной бюджет)</t>
  </si>
  <si>
    <t>дополнительные средства в виде платежей, взносов, безвозмездных перечислений</t>
  </si>
  <si>
    <t>1.</t>
  </si>
  <si>
    <t>Региональный приоритетный проект "Строительство и реконструкция объектов спорта, модернизация материально-технической базы для занятий физической культурой и спортом"</t>
  </si>
  <si>
    <t>40 2 01 00000</t>
  </si>
  <si>
    <t>бюджет города</t>
  </si>
  <si>
    <t>областной бюджет</t>
  </si>
  <si>
    <t>1.1.</t>
  </si>
  <si>
    <t>Благоустройство стадиона "Старт" по ул.Курчатова, 3</t>
  </si>
  <si>
    <t>2.</t>
  </si>
  <si>
    <t>Комплекс процессных мероприятий "Модернизация материально-технической базы"</t>
  </si>
  <si>
    <t>Комитет по физической культуре и спорту Администрации города</t>
  </si>
  <si>
    <t>40 4 03 00000</t>
  </si>
  <si>
    <t>2.1.</t>
  </si>
  <si>
    <t>Проведение текущего ремонта спортивных сооружений</t>
  </si>
  <si>
    <t>40 4 03 00355</t>
  </si>
  <si>
    <t>Структурные элементы, не входящие в направления (подпрограммы)</t>
  </si>
  <si>
    <t>Комплекс процессных мероприятий «Развитие детско-юношеского и массового спорта»</t>
  </si>
  <si>
    <t>40 4 01 00000</t>
  </si>
  <si>
    <t>Реализация программы "Всеобуч по плаванию" на территории Ульяновской области</t>
  </si>
  <si>
    <t>40 4 01 S0170</t>
  </si>
  <si>
    <t>1.2.</t>
  </si>
  <si>
    <t>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</t>
  </si>
  <si>
    <t>40 4 01 00311</t>
  </si>
  <si>
    <t>Комплекс процессных мероприятий «Обеспечение реализации муниципальной программы»</t>
  </si>
  <si>
    <t>40 4 02 00000</t>
  </si>
  <si>
    <t>Обеспечение деятельности органов местного самоуправления города Димитровграда Ульяновской области (Комитет по физической культуре и спорту )</t>
  </si>
  <si>
    <t>40 4 02 00102</t>
  </si>
  <si>
    <t>2.2.</t>
  </si>
  <si>
    <t>Обеспечение деятельности казенных учреждений города Димитровграда Ульяновской области</t>
  </si>
  <si>
    <t>40 4 02 00199</t>
  </si>
  <si>
    <t>2.3.</t>
  </si>
  <si>
    <t>Обеспечение сбалансированности бюджетов муниципальных образований</t>
  </si>
  <si>
    <t>40 4 02 72110</t>
  </si>
  <si>
    <t>2.4.</t>
  </si>
  <si>
    <t>Субсидии на финансовое обеспечение муниципального задания на оказание муниципальных услуг (выполнение работ) муниципальными бюджетными и муниципальными автономными учреждениями города Димитровграда Ульяновской области</t>
  </si>
  <si>
    <t>40 4 02 00099</t>
  </si>
  <si>
    <t>3.</t>
  </si>
  <si>
    <t>Комплекс процессных мероприятий «Оказание социальной поддержки»</t>
  </si>
  <si>
    <t>40 4 04 00000</t>
  </si>
  <si>
    <t>3.1.</t>
  </si>
  <si>
    <t>40 4 04 71230</t>
  </si>
  <si>
    <t xml:space="preserve">от ___________ </t>
  </si>
  <si>
    <t>«ПРИЛОЖЕНИЕ № 3</t>
  </si>
  <si>
    <t xml:space="preserve">«Развитие спорта и физической 
		</t>
  </si>
  <si>
    <t>культуры в городе Димитровграде»</t>
  </si>
  <si>
    <t>к постановлению Администрации города</t>
  </si>
  <si>
    <t>Региональный приоритетный проект "Развитие физической культуры и массового спорта"</t>
  </si>
  <si>
    <t>Оснащение объектов спортивной инфраструктуры спортивно-технологическим оборудованием</t>
  </si>
  <si>
    <t>40 2 01 L2280</t>
  </si>
  <si>
    <t>4.</t>
  </si>
  <si>
    <t>4.1.</t>
  </si>
  <si>
    <t>Региональный проект "Бизнес-спринт (Я выбираю спорт)"</t>
  </si>
  <si>
    <t>Закупка и монтаж оборудования для создания "умных" спортивных площадок</t>
  </si>
  <si>
    <t>40 2 02 L7530</t>
  </si>
  <si>
    <t>40 2 02 00000</t>
  </si>
  <si>
    <t>Направление "Модернизация материально-технической базы"</t>
  </si>
  <si>
    <t>40 2 00 00000</t>
  </si>
  <si>
    <t>Реализация Закона Ульяновской области от 02.10.2020 № 103-ЗО "О правовом регулировании отдельных вопросов статуса молодых специалистов в Ульяновской области"</t>
  </si>
  <si>
    <t>Комплекс процессных мероприятий «Стимулирование и поддержка деятельности некоммерческих организаций в области спорта»</t>
  </si>
  <si>
    <t>Субсидии Автономной некоммерческой организации «Футбольный клуб «Лада» города Димитровграда» на финансовое обеспечение (возмещение) затрат, связанных с участием в чемпионате по футболу межрегионального футбольного союза «Приволжье»</t>
  </si>
  <si>
    <t>40 4 05 00205</t>
  </si>
  <si>
    <t>40 4 05 00000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</si>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</sst>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000_р_."/>
    <numFmt numFmtId="165" formatCode="#\ ##0.00000"/>
  </numFmts>
  <fonts count="14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0" fillId="2" borderId="0" xfId="0" applyFont="1" applyFill="1"/>
    <xf numFmtId="0" fontId="1" fillId="0" borderId="0" xfId="0" applyFont="1"/>
    <xf numFmtId="165" fontId="0" fillId="0" borderId="0" xfId="0" applyNumberFormat="1"/>
    <xf numFmtId="0" fontId="10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0" xfId="0" applyFont="1"/>
    <xf numFmtId="0" fontId="6" fillId="0" borderId="1" xfId="0" applyFont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3" fillId="0" borderId="0" xfId="0" applyFont="1"/>
    <xf numFmtId="164" fontId="12" fillId="2" borderId="0" xfId="0" applyNumberFormat="1" applyFont="1" applyFill="1"/>
    <xf numFmtId="0" fontId="12" fillId="2" borderId="0" xfId="0" applyFont="1" applyFill="1"/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33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4"/>
  <sheetViews>
    <sheetView tabSelected="1" zoomScale="80" zoomScaleNormal="80" workbookViewId="0">
      <pane xSplit="7" ySplit="16" topLeftCell="K17" activePane="bottomRight" state="frozen"/>
      <selection pane="topRight"/>
      <selection pane="bottomLeft"/>
      <selection pane="bottomRight" activeCell="M11" sqref="M11"/>
    </sheetView>
  </sheetViews>
  <sheetFormatPr defaultColWidth="9" defaultRowHeight="14.4"/>
  <cols>
    <col min="1" max="1" width="6" customWidth="1"/>
    <col min="2" max="2" width="24.5546875" customWidth="1"/>
    <col min="3" max="3" width="18.6640625" customWidth="1"/>
    <col min="4" max="4" width="19.6640625" customWidth="1"/>
    <col min="5" max="5" width="14.33203125" customWidth="1"/>
    <col min="6" max="6" width="16.6640625" customWidth="1"/>
    <col min="7" max="7" width="15.109375" style="43" customWidth="1"/>
    <col min="8" max="9" width="16.44140625" customWidth="1"/>
    <col min="10" max="10" width="16.5546875" customWidth="1"/>
    <col min="11" max="11" width="16.88671875" customWidth="1"/>
    <col min="12" max="12" width="16.5546875" customWidth="1"/>
    <col min="13" max="13" width="13.6640625" bestFit="1" customWidth="1"/>
    <col min="14" max="14" width="12" customWidth="1"/>
  </cols>
  <sheetData>
    <row r="1" spans="1:12" ht="18">
      <c r="J1" s="31" t="s">
        <v>80</v>
      </c>
      <c r="K1" s="31"/>
    </row>
    <row r="2" spans="1:12" ht="18">
      <c r="J2" s="31" t="s">
        <v>63</v>
      </c>
      <c r="K2" s="31"/>
    </row>
    <row r="3" spans="1:12" ht="18">
      <c r="J3" s="31" t="s">
        <v>59</v>
      </c>
      <c r="K3" s="31"/>
    </row>
    <row r="4" spans="1:12" ht="9.6" customHeight="1">
      <c r="K4" s="31"/>
    </row>
    <row r="5" spans="1:12" ht="18">
      <c r="J5" s="31" t="s">
        <v>60</v>
      </c>
    </row>
    <row r="6" spans="1:12" ht="18">
      <c r="J6" s="31" t="s">
        <v>0</v>
      </c>
    </row>
    <row r="7" spans="1:12" ht="18">
      <c r="J7" s="35" t="s">
        <v>61</v>
      </c>
      <c r="K7" s="34"/>
    </row>
    <row r="8" spans="1:12" ht="18">
      <c r="J8" s="31" t="s">
        <v>62</v>
      </c>
    </row>
    <row r="9" spans="1:12">
      <c r="G9" s="72"/>
      <c r="H9" s="72"/>
      <c r="I9" s="72"/>
      <c r="J9" s="72"/>
      <c r="K9" s="72"/>
      <c r="L9" s="72"/>
    </row>
    <row r="10" spans="1:12" ht="18">
      <c r="A10" s="73" t="s">
        <v>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1:12" ht="18">
      <c r="A11" s="73" t="s">
        <v>2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</row>
    <row r="12" spans="1:12" ht="18">
      <c r="A12" s="73" t="s">
        <v>3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</row>
    <row r="13" spans="1:12" ht="18">
      <c r="A13" s="73" t="s">
        <v>4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</row>
    <row r="14" spans="1:12" ht="21.75" customHeight="1"/>
    <row r="15" spans="1:12" ht="90.75" customHeight="1">
      <c r="A15" s="74" t="s">
        <v>5</v>
      </c>
      <c r="B15" s="74" t="s">
        <v>6</v>
      </c>
      <c r="C15" s="74" t="s">
        <v>7</v>
      </c>
      <c r="D15" s="74" t="s">
        <v>8</v>
      </c>
      <c r="E15" s="74" t="s">
        <v>9</v>
      </c>
      <c r="F15" s="74" t="s">
        <v>10</v>
      </c>
      <c r="G15" s="74"/>
      <c r="H15" s="74"/>
      <c r="I15" s="74"/>
      <c r="J15" s="74"/>
      <c r="K15" s="74"/>
      <c r="L15" s="74"/>
    </row>
    <row r="16" spans="1:12" ht="50.25" customHeight="1">
      <c r="A16" s="74"/>
      <c r="B16" s="74"/>
      <c r="C16" s="74"/>
      <c r="D16" s="74"/>
      <c r="E16" s="74"/>
      <c r="F16" s="1" t="s">
        <v>11</v>
      </c>
      <c r="G16" s="44">
        <v>2025</v>
      </c>
      <c r="H16" s="1">
        <v>2026</v>
      </c>
      <c r="I16" s="1">
        <v>2027</v>
      </c>
      <c r="J16" s="1">
        <v>2028</v>
      </c>
      <c r="K16" s="1">
        <v>2029</v>
      </c>
      <c r="L16" s="1">
        <v>2030</v>
      </c>
    </row>
    <row r="17" spans="1:14" ht="18.75" customHeight="1">
      <c r="A17" s="1">
        <v>1</v>
      </c>
      <c r="B17" s="1">
        <v>2</v>
      </c>
      <c r="C17" s="1">
        <v>3</v>
      </c>
      <c r="D17" s="1">
        <v>4</v>
      </c>
      <c r="E17" s="1">
        <v>5</v>
      </c>
      <c r="F17" s="1">
        <v>6</v>
      </c>
      <c r="G17" s="44">
        <v>7</v>
      </c>
      <c r="H17" s="1">
        <v>8</v>
      </c>
      <c r="I17" s="1">
        <v>9</v>
      </c>
      <c r="J17" s="1">
        <v>10</v>
      </c>
      <c r="K17" s="1">
        <v>11</v>
      </c>
      <c r="L17" s="1">
        <v>12</v>
      </c>
    </row>
    <row r="18" spans="1:14" ht="28.5" customHeight="1">
      <c r="A18" s="88" t="s">
        <v>12</v>
      </c>
      <c r="B18" s="88"/>
      <c r="C18" s="80" t="s">
        <v>13</v>
      </c>
      <c r="D18" s="2" t="s">
        <v>14</v>
      </c>
      <c r="E18" s="82" t="s">
        <v>15</v>
      </c>
      <c r="F18" s="3">
        <f>F19+F20</f>
        <v>981769.82044000016</v>
      </c>
      <c r="G18" s="3">
        <f>G19+G20</f>
        <v>146650.7807</v>
      </c>
      <c r="H18" s="3">
        <f t="shared" ref="H18:L18" si="0">H19+H20</f>
        <v>154214.80468</v>
      </c>
      <c r="I18" s="3">
        <f t="shared" si="0"/>
        <v>180394.69912</v>
      </c>
      <c r="J18" s="3">
        <f t="shared" si="0"/>
        <v>189186.35992000002</v>
      </c>
      <c r="K18" s="3">
        <f t="shared" si="0"/>
        <v>155661.58801000001</v>
      </c>
      <c r="L18" s="3">
        <f t="shared" si="0"/>
        <v>155661.58801000001</v>
      </c>
      <c r="M18" s="29"/>
    </row>
    <row r="19" spans="1:14" ht="96.6">
      <c r="A19" s="88"/>
      <c r="B19" s="88"/>
      <c r="C19" s="80"/>
      <c r="D19" s="4" t="s">
        <v>16</v>
      </c>
      <c r="E19" s="83"/>
      <c r="F19" s="3">
        <f>G19+H19+I19+J19+K19+L19</f>
        <v>923861.34441000014</v>
      </c>
      <c r="G19" s="5">
        <f>G24+G31+G37+G48+G56+G43+G70</f>
        <v>146407.38070000001</v>
      </c>
      <c r="H19" s="5">
        <f>H24+H31+H37+H48+H56+H43</f>
        <v>151005.10967999999</v>
      </c>
      <c r="I19" s="5">
        <f t="shared" ref="I19:L19" si="1">I24+I31+I37+I48+I56+I43</f>
        <v>158123.09912</v>
      </c>
      <c r="J19" s="5">
        <f t="shared" si="1"/>
        <v>157002.57889</v>
      </c>
      <c r="K19" s="5">
        <f t="shared" si="1"/>
        <v>155661.58801000001</v>
      </c>
      <c r="L19" s="5">
        <f t="shared" si="1"/>
        <v>155661.58801000001</v>
      </c>
      <c r="M19" s="29"/>
      <c r="N19" s="32"/>
    </row>
    <row r="20" spans="1:14" ht="92.25" customHeight="1">
      <c r="A20" s="88"/>
      <c r="B20" s="88"/>
      <c r="C20" s="80"/>
      <c r="D20" s="4" t="s">
        <v>17</v>
      </c>
      <c r="E20" s="84"/>
      <c r="F20" s="3">
        <f>G20+H20+I20+J20+K20+L20</f>
        <v>57908.476029999998</v>
      </c>
      <c r="G20" s="5">
        <f t="shared" ref="G20:L20" si="2">G25+G32+G38+G49+G66</f>
        <v>243.39999999999998</v>
      </c>
      <c r="H20" s="5">
        <f t="shared" si="2"/>
        <v>3209.6949999999997</v>
      </c>
      <c r="I20" s="5">
        <f t="shared" si="2"/>
        <v>22271.599999999999</v>
      </c>
      <c r="J20" s="5">
        <f t="shared" si="2"/>
        <v>32183.781029999998</v>
      </c>
      <c r="K20" s="5">
        <f t="shared" si="2"/>
        <v>0</v>
      </c>
      <c r="L20" s="5">
        <f t="shared" si="2"/>
        <v>0</v>
      </c>
      <c r="M20" s="29"/>
    </row>
    <row r="21" spans="1:14" ht="69" hidden="1">
      <c r="A21" s="88"/>
      <c r="B21" s="88"/>
      <c r="C21" s="80"/>
      <c r="D21" s="4" t="s">
        <v>18</v>
      </c>
      <c r="E21" s="6"/>
      <c r="F21" s="7" t="e">
        <f>G21+H21+I21+J21+K21+L21</f>
        <v>#REF!</v>
      </c>
      <c r="G21" s="45" t="e">
        <f>G26+#REF!+#REF!+#REF!+#REF!</f>
        <v>#REF!</v>
      </c>
      <c r="H21" s="8" t="e">
        <f>H26+#REF!+#REF!+#REF!+#REF!</f>
        <v>#REF!</v>
      </c>
      <c r="I21" s="8" t="e">
        <f>I26+#REF!+#REF!+#REF!+#REF!</f>
        <v>#REF!</v>
      </c>
      <c r="J21" s="8" t="e">
        <f>J26+#REF!+#REF!+#REF!+#REF!</f>
        <v>#REF!</v>
      </c>
      <c r="K21" s="8" t="e">
        <f>K26+#REF!+#REF!+#REF!+#REF!</f>
        <v>#REF!</v>
      </c>
      <c r="L21" s="8" t="e">
        <f>L26+#REF!+#REF!+#REF!+#REF!</f>
        <v>#REF!</v>
      </c>
      <c r="M21" s="29"/>
    </row>
    <row r="22" spans="1:14" ht="15.75" customHeight="1">
      <c r="A22" s="85" t="s">
        <v>73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7"/>
      <c r="M22" s="29"/>
    </row>
    <row r="23" spans="1:14" s="39" customFormat="1" ht="49.95" customHeight="1">
      <c r="A23" s="64" t="s">
        <v>19</v>
      </c>
      <c r="B23" s="66" t="s">
        <v>20</v>
      </c>
      <c r="C23" s="68" t="s">
        <v>13</v>
      </c>
      <c r="D23" s="36" t="s">
        <v>14</v>
      </c>
      <c r="E23" s="69" t="s">
        <v>74</v>
      </c>
      <c r="F23" s="25">
        <f>F27</f>
        <v>33524.771909999996</v>
      </c>
      <c r="G23" s="25">
        <f t="shared" ref="G23:L23" si="3">G27</f>
        <v>0</v>
      </c>
      <c r="H23" s="25">
        <f t="shared" si="3"/>
        <v>0</v>
      </c>
      <c r="I23" s="25">
        <f t="shared" si="3"/>
        <v>0</v>
      </c>
      <c r="J23" s="25">
        <f>J27</f>
        <v>33524.771909999996</v>
      </c>
      <c r="K23" s="25">
        <f t="shared" si="3"/>
        <v>0</v>
      </c>
      <c r="L23" s="25">
        <f t="shared" si="3"/>
        <v>0</v>
      </c>
    </row>
    <row r="24" spans="1:14" s="39" customFormat="1" ht="70.5" customHeight="1">
      <c r="A24" s="65"/>
      <c r="B24" s="67"/>
      <c r="C24" s="68"/>
      <c r="D24" s="26" t="s">
        <v>22</v>
      </c>
      <c r="E24" s="70"/>
      <c r="F24" s="23">
        <f>F28</f>
        <v>1340.9908800000001</v>
      </c>
      <c r="G24" s="23">
        <f>G28</f>
        <v>0</v>
      </c>
      <c r="H24" s="23">
        <f t="shared" ref="H24:L25" si="4">H28</f>
        <v>0</v>
      </c>
      <c r="I24" s="23">
        <f t="shared" si="4"/>
        <v>0</v>
      </c>
      <c r="J24" s="23">
        <f t="shared" si="4"/>
        <v>1340.9908800000001</v>
      </c>
      <c r="K24" s="23">
        <f t="shared" si="4"/>
        <v>0</v>
      </c>
      <c r="L24" s="23">
        <f t="shared" si="4"/>
        <v>0</v>
      </c>
    </row>
    <row r="25" spans="1:14" s="39" customFormat="1" ht="66" customHeight="1">
      <c r="A25" s="65"/>
      <c r="B25" s="67"/>
      <c r="C25" s="68"/>
      <c r="D25" s="26" t="s">
        <v>23</v>
      </c>
      <c r="E25" s="71"/>
      <c r="F25" s="23">
        <f t="shared" ref="F25:K25" si="5">F29</f>
        <v>32183.781029999998</v>
      </c>
      <c r="G25" s="23">
        <f>G29</f>
        <v>0</v>
      </c>
      <c r="H25" s="23">
        <f t="shared" si="5"/>
        <v>0</v>
      </c>
      <c r="I25" s="23">
        <f t="shared" si="5"/>
        <v>0</v>
      </c>
      <c r="J25" s="23">
        <f t="shared" si="5"/>
        <v>32183.781029999998</v>
      </c>
      <c r="K25" s="23">
        <f t="shared" si="5"/>
        <v>0</v>
      </c>
      <c r="L25" s="23">
        <f t="shared" si="4"/>
        <v>0</v>
      </c>
    </row>
    <row r="26" spans="1:14" ht="75" hidden="1" customHeight="1">
      <c r="A26" s="78"/>
      <c r="B26" s="79"/>
      <c r="C26" s="68"/>
      <c r="D26" s="9" t="s">
        <v>18</v>
      </c>
      <c r="E26" s="11"/>
      <c r="F26" s="10" t="e">
        <f>#REF!</f>
        <v>#REF!</v>
      </c>
      <c r="G26" s="23" t="e">
        <f>#REF!</f>
        <v>#REF!</v>
      </c>
      <c r="H26" s="10" t="e">
        <f>#REF!</f>
        <v>#REF!</v>
      </c>
      <c r="I26" s="10" t="e">
        <f>#REF!</f>
        <v>#REF!</v>
      </c>
      <c r="J26" s="10" t="e">
        <f>#REF!</f>
        <v>#REF!</v>
      </c>
      <c r="K26" s="10" t="e">
        <f>#REF!</f>
        <v>#REF!</v>
      </c>
      <c r="L26" s="10" t="e">
        <f>#REF!</f>
        <v>#REF!</v>
      </c>
      <c r="M26" s="29"/>
    </row>
    <row r="27" spans="1:14" ht="55.95" customHeight="1">
      <c r="A27" s="57" t="s">
        <v>24</v>
      </c>
      <c r="B27" s="57" t="s">
        <v>25</v>
      </c>
      <c r="C27" s="60" t="s">
        <v>13</v>
      </c>
      <c r="D27" s="12" t="s">
        <v>14</v>
      </c>
      <c r="E27" s="61" t="s">
        <v>74</v>
      </c>
      <c r="F27" s="13">
        <f>F28+F29</f>
        <v>33524.771909999996</v>
      </c>
      <c r="G27" s="16">
        <f>G28+G29</f>
        <v>0</v>
      </c>
      <c r="H27" s="13">
        <f t="shared" ref="H27:L27" si="6">H28+H29</f>
        <v>0</v>
      </c>
      <c r="I27" s="13">
        <f t="shared" si="6"/>
        <v>0</v>
      </c>
      <c r="J27" s="13">
        <f t="shared" si="6"/>
        <v>33524.771909999996</v>
      </c>
      <c r="K27" s="13">
        <f t="shared" si="6"/>
        <v>0</v>
      </c>
      <c r="L27" s="13">
        <f t="shared" si="6"/>
        <v>0</v>
      </c>
      <c r="M27" s="29"/>
    </row>
    <row r="28" spans="1:14" ht="63" customHeight="1">
      <c r="A28" s="58"/>
      <c r="B28" s="58"/>
      <c r="C28" s="60"/>
      <c r="D28" s="14" t="s">
        <v>22</v>
      </c>
      <c r="E28" s="62"/>
      <c r="F28" s="15">
        <f>SUM(G28:L28)</f>
        <v>1340.9908800000001</v>
      </c>
      <c r="G28" s="15">
        <v>0</v>
      </c>
      <c r="H28" s="15">
        <v>0</v>
      </c>
      <c r="I28" s="15">
        <v>0</v>
      </c>
      <c r="J28" s="15">
        <v>1340.9908800000001</v>
      </c>
      <c r="K28" s="15">
        <v>0</v>
      </c>
      <c r="L28" s="15">
        <v>0</v>
      </c>
      <c r="M28" s="29"/>
    </row>
    <row r="29" spans="1:14" ht="63.75" customHeight="1">
      <c r="A29" s="58"/>
      <c r="B29" s="58"/>
      <c r="C29" s="60"/>
      <c r="D29" s="14" t="s">
        <v>23</v>
      </c>
      <c r="E29" s="63"/>
      <c r="F29" s="15">
        <f>SUM(G29:L29)</f>
        <v>32183.781029999998</v>
      </c>
      <c r="G29" s="15">
        <v>0</v>
      </c>
      <c r="H29" s="15">
        <v>0</v>
      </c>
      <c r="I29" s="15">
        <v>0</v>
      </c>
      <c r="J29" s="15">
        <v>32183.781029999998</v>
      </c>
      <c r="K29" s="15">
        <v>0</v>
      </c>
      <c r="L29" s="15">
        <v>0</v>
      </c>
      <c r="M29" s="29"/>
    </row>
    <row r="30" spans="1:14" s="39" customFormat="1" ht="49.95" customHeight="1">
      <c r="A30" s="64" t="s">
        <v>26</v>
      </c>
      <c r="B30" s="66" t="s">
        <v>64</v>
      </c>
      <c r="C30" s="68" t="s">
        <v>28</v>
      </c>
      <c r="D30" s="36" t="s">
        <v>14</v>
      </c>
      <c r="E30" s="69" t="s">
        <v>21</v>
      </c>
      <c r="F30" s="25">
        <f>F33</f>
        <v>3264.5499999999997</v>
      </c>
      <c r="G30" s="25">
        <f t="shared" ref="G30:I30" si="7">G33</f>
        <v>0</v>
      </c>
      <c r="H30" s="25">
        <f t="shared" si="7"/>
        <v>3264.5499999999997</v>
      </c>
      <c r="I30" s="25">
        <f t="shared" si="7"/>
        <v>0</v>
      </c>
      <c r="J30" s="25">
        <f>J33</f>
        <v>0</v>
      </c>
      <c r="K30" s="25">
        <f t="shared" ref="K30:L30" si="8">K33</f>
        <v>0</v>
      </c>
      <c r="L30" s="25">
        <f t="shared" si="8"/>
        <v>0</v>
      </c>
    </row>
    <row r="31" spans="1:14" s="39" customFormat="1" ht="70.5" customHeight="1">
      <c r="A31" s="65"/>
      <c r="B31" s="67"/>
      <c r="C31" s="68"/>
      <c r="D31" s="26" t="s">
        <v>22</v>
      </c>
      <c r="E31" s="70"/>
      <c r="F31" s="23">
        <f>F34</f>
        <v>326.45499999999998</v>
      </c>
      <c r="G31" s="23">
        <f>G34</f>
        <v>0</v>
      </c>
      <c r="H31" s="23">
        <f t="shared" ref="H31:L31" si="9">H34</f>
        <v>326.45499999999998</v>
      </c>
      <c r="I31" s="23">
        <f t="shared" si="9"/>
        <v>0</v>
      </c>
      <c r="J31" s="23">
        <f t="shared" si="9"/>
        <v>0</v>
      </c>
      <c r="K31" s="23">
        <f t="shared" si="9"/>
        <v>0</v>
      </c>
      <c r="L31" s="23">
        <f t="shared" si="9"/>
        <v>0</v>
      </c>
    </row>
    <row r="32" spans="1:14" s="39" customFormat="1" ht="66" customHeight="1">
      <c r="A32" s="65"/>
      <c r="B32" s="67"/>
      <c r="C32" s="68"/>
      <c r="D32" s="26" t="s">
        <v>23</v>
      </c>
      <c r="E32" s="71"/>
      <c r="F32" s="23">
        <f t="shared" ref="F32" si="10">F35</f>
        <v>2938.0949999999998</v>
      </c>
      <c r="G32" s="23">
        <f>G35</f>
        <v>0</v>
      </c>
      <c r="H32" s="23">
        <f t="shared" ref="H32:L32" si="11">H35</f>
        <v>2938.0949999999998</v>
      </c>
      <c r="I32" s="23">
        <f t="shared" si="11"/>
        <v>0</v>
      </c>
      <c r="J32" s="23">
        <f t="shared" si="11"/>
        <v>0</v>
      </c>
      <c r="K32" s="23">
        <f t="shared" si="11"/>
        <v>0</v>
      </c>
      <c r="L32" s="23">
        <f t="shared" si="11"/>
        <v>0</v>
      </c>
    </row>
    <row r="33" spans="1:13" ht="55.95" customHeight="1">
      <c r="A33" s="57" t="s">
        <v>30</v>
      </c>
      <c r="B33" s="57" t="s">
        <v>65</v>
      </c>
      <c r="C33" s="60" t="s">
        <v>28</v>
      </c>
      <c r="D33" s="37" t="s">
        <v>14</v>
      </c>
      <c r="E33" s="61" t="s">
        <v>66</v>
      </c>
      <c r="F33" s="16">
        <f>F34+F35</f>
        <v>3264.5499999999997</v>
      </c>
      <c r="G33" s="16">
        <f>G34+G35</f>
        <v>0</v>
      </c>
      <c r="H33" s="16">
        <f t="shared" ref="H33:L33" si="12">H34+H35</f>
        <v>3264.5499999999997</v>
      </c>
      <c r="I33" s="16">
        <f t="shared" si="12"/>
        <v>0</v>
      </c>
      <c r="J33" s="16">
        <f t="shared" si="12"/>
        <v>0</v>
      </c>
      <c r="K33" s="16">
        <f t="shared" si="12"/>
        <v>0</v>
      </c>
      <c r="L33" s="16">
        <f t="shared" si="12"/>
        <v>0</v>
      </c>
      <c r="M33" s="29"/>
    </row>
    <row r="34" spans="1:13" ht="63" customHeight="1">
      <c r="A34" s="58"/>
      <c r="B34" s="58"/>
      <c r="C34" s="60"/>
      <c r="D34" s="14" t="s">
        <v>22</v>
      </c>
      <c r="E34" s="62"/>
      <c r="F34" s="15">
        <f>SUM(G34:L34)</f>
        <v>326.45499999999998</v>
      </c>
      <c r="G34" s="15">
        <v>0</v>
      </c>
      <c r="H34" s="15">
        <v>326.45499999999998</v>
      </c>
      <c r="I34" s="15">
        <v>0</v>
      </c>
      <c r="J34" s="15">
        <v>0</v>
      </c>
      <c r="K34" s="15">
        <v>0</v>
      </c>
      <c r="L34" s="15">
        <v>0</v>
      </c>
      <c r="M34" s="29"/>
    </row>
    <row r="35" spans="1:13" ht="63.75" customHeight="1">
      <c r="A35" s="59"/>
      <c r="B35" s="59"/>
      <c r="C35" s="60"/>
      <c r="D35" s="14" t="s">
        <v>23</v>
      </c>
      <c r="E35" s="63"/>
      <c r="F35" s="15">
        <f>SUM(G35:L35)</f>
        <v>2938.0949999999998</v>
      </c>
      <c r="G35" s="15">
        <v>0</v>
      </c>
      <c r="H35" s="15">
        <v>2938.0949999999998</v>
      </c>
      <c r="I35" s="15">
        <v>0</v>
      </c>
      <c r="J35" s="15">
        <v>0</v>
      </c>
      <c r="K35" s="15">
        <v>0</v>
      </c>
      <c r="L35" s="15">
        <v>0</v>
      </c>
      <c r="M35" s="29"/>
    </row>
    <row r="36" spans="1:13" s="39" customFormat="1" ht="49.95" customHeight="1">
      <c r="A36" s="64" t="s">
        <v>54</v>
      </c>
      <c r="B36" s="66" t="s">
        <v>69</v>
      </c>
      <c r="C36" s="68" t="s">
        <v>28</v>
      </c>
      <c r="D36" s="36" t="s">
        <v>14</v>
      </c>
      <c r="E36" s="69" t="s">
        <v>72</v>
      </c>
      <c r="F36" s="25">
        <f>F39</f>
        <v>24444.444439999999</v>
      </c>
      <c r="G36" s="25">
        <f t="shared" ref="G36:I36" si="13">G39</f>
        <v>0</v>
      </c>
      <c r="H36" s="25">
        <f t="shared" si="13"/>
        <v>0</v>
      </c>
      <c r="I36" s="25">
        <f t="shared" si="13"/>
        <v>24444.444439999999</v>
      </c>
      <c r="J36" s="25">
        <f>J39</f>
        <v>0</v>
      </c>
      <c r="K36" s="25">
        <f t="shared" ref="K36:L36" si="14">K39</f>
        <v>0</v>
      </c>
      <c r="L36" s="25">
        <f t="shared" si="14"/>
        <v>0</v>
      </c>
    </row>
    <row r="37" spans="1:13" s="39" customFormat="1" ht="70.5" customHeight="1">
      <c r="A37" s="65"/>
      <c r="B37" s="67"/>
      <c r="C37" s="68"/>
      <c r="D37" s="26" t="s">
        <v>22</v>
      </c>
      <c r="E37" s="70"/>
      <c r="F37" s="23">
        <f>F40</f>
        <v>2444.4444400000002</v>
      </c>
      <c r="G37" s="23">
        <f>G40</f>
        <v>0</v>
      </c>
      <c r="H37" s="23">
        <f t="shared" ref="H37:L37" si="15">H40</f>
        <v>0</v>
      </c>
      <c r="I37" s="23">
        <f t="shared" si="15"/>
        <v>2444.4444400000002</v>
      </c>
      <c r="J37" s="23">
        <f t="shared" si="15"/>
        <v>0</v>
      </c>
      <c r="K37" s="23">
        <f t="shared" si="15"/>
        <v>0</v>
      </c>
      <c r="L37" s="23">
        <f t="shared" si="15"/>
        <v>0</v>
      </c>
    </row>
    <row r="38" spans="1:13" s="39" customFormat="1" ht="66" customHeight="1">
      <c r="A38" s="65"/>
      <c r="B38" s="67"/>
      <c r="C38" s="68"/>
      <c r="D38" s="26" t="s">
        <v>23</v>
      </c>
      <c r="E38" s="71"/>
      <c r="F38" s="23">
        <f t="shared" ref="F38" si="16">F41</f>
        <v>22000</v>
      </c>
      <c r="G38" s="23">
        <f>G41</f>
        <v>0</v>
      </c>
      <c r="H38" s="23">
        <f t="shared" ref="H38:L38" si="17">H41</f>
        <v>0</v>
      </c>
      <c r="I38" s="23">
        <f t="shared" si="17"/>
        <v>22000</v>
      </c>
      <c r="J38" s="23">
        <f t="shared" si="17"/>
        <v>0</v>
      </c>
      <c r="K38" s="23">
        <f t="shared" si="17"/>
        <v>0</v>
      </c>
      <c r="L38" s="23">
        <f t="shared" si="17"/>
        <v>0</v>
      </c>
    </row>
    <row r="39" spans="1:13" ht="55.95" customHeight="1">
      <c r="A39" s="57" t="s">
        <v>57</v>
      </c>
      <c r="B39" s="57" t="s">
        <v>70</v>
      </c>
      <c r="C39" s="60" t="s">
        <v>28</v>
      </c>
      <c r="D39" s="37" t="s">
        <v>14</v>
      </c>
      <c r="E39" s="61" t="s">
        <v>71</v>
      </c>
      <c r="F39" s="16">
        <f>F40+F41</f>
        <v>24444.444439999999</v>
      </c>
      <c r="G39" s="16">
        <f>G40+G41</f>
        <v>0</v>
      </c>
      <c r="H39" s="16">
        <f t="shared" ref="H39:L39" si="18">H40+H41</f>
        <v>0</v>
      </c>
      <c r="I39" s="16">
        <f t="shared" si="18"/>
        <v>24444.444439999999</v>
      </c>
      <c r="J39" s="16">
        <f t="shared" si="18"/>
        <v>0</v>
      </c>
      <c r="K39" s="16">
        <f t="shared" si="18"/>
        <v>0</v>
      </c>
      <c r="L39" s="16">
        <f t="shared" si="18"/>
        <v>0</v>
      </c>
      <c r="M39" s="29"/>
    </row>
    <row r="40" spans="1:13" ht="63" customHeight="1">
      <c r="A40" s="58"/>
      <c r="B40" s="58"/>
      <c r="C40" s="60"/>
      <c r="D40" s="14" t="s">
        <v>22</v>
      </c>
      <c r="E40" s="62"/>
      <c r="F40" s="15">
        <f>SUM(G40:L40)</f>
        <v>2444.4444400000002</v>
      </c>
      <c r="G40" s="15">
        <v>0</v>
      </c>
      <c r="H40" s="15">
        <v>0</v>
      </c>
      <c r="I40" s="15">
        <v>2444.4444400000002</v>
      </c>
      <c r="J40" s="15">
        <v>0</v>
      </c>
      <c r="K40" s="15">
        <v>0</v>
      </c>
      <c r="L40" s="15">
        <v>0</v>
      </c>
      <c r="M40" s="29"/>
    </row>
    <row r="41" spans="1:13" ht="63.75" customHeight="1">
      <c r="A41" s="59"/>
      <c r="B41" s="59"/>
      <c r="C41" s="60"/>
      <c r="D41" s="14" t="s">
        <v>23</v>
      </c>
      <c r="E41" s="63"/>
      <c r="F41" s="15">
        <f>SUM(G41:L41)</f>
        <v>22000</v>
      </c>
      <c r="G41" s="15">
        <v>0</v>
      </c>
      <c r="H41" s="15">
        <v>0</v>
      </c>
      <c r="I41" s="15">
        <v>22000</v>
      </c>
      <c r="J41" s="15">
        <v>0</v>
      </c>
      <c r="K41" s="15">
        <v>0</v>
      </c>
      <c r="L41" s="15">
        <v>0</v>
      </c>
      <c r="M41" s="29"/>
    </row>
    <row r="42" spans="1:13" s="39" customFormat="1" ht="45" customHeight="1">
      <c r="A42" s="64" t="s">
        <v>67</v>
      </c>
      <c r="B42" s="66" t="s">
        <v>27</v>
      </c>
      <c r="C42" s="64" t="s">
        <v>28</v>
      </c>
      <c r="D42" s="40" t="s">
        <v>14</v>
      </c>
      <c r="E42" s="70" t="s">
        <v>29</v>
      </c>
      <c r="F42" s="25">
        <f>G42+H42+I42+J42+K42+L42</f>
        <v>1222.7436700000001</v>
      </c>
      <c r="G42" s="25">
        <f t="shared" ref="G42:L42" si="19">G43</f>
        <v>1222.7436700000001</v>
      </c>
      <c r="H42" s="25">
        <f t="shared" si="19"/>
        <v>0</v>
      </c>
      <c r="I42" s="25">
        <f t="shared" si="19"/>
        <v>0</v>
      </c>
      <c r="J42" s="25">
        <f t="shared" si="19"/>
        <v>0</v>
      </c>
      <c r="K42" s="25">
        <f t="shared" si="19"/>
        <v>0</v>
      </c>
      <c r="L42" s="25">
        <f t="shared" si="19"/>
        <v>0</v>
      </c>
    </row>
    <row r="43" spans="1:13" s="39" customFormat="1" ht="54" customHeight="1">
      <c r="A43" s="78"/>
      <c r="B43" s="79"/>
      <c r="C43" s="78"/>
      <c r="D43" s="22" t="s">
        <v>22</v>
      </c>
      <c r="E43" s="70"/>
      <c r="F43" s="17">
        <f>G43+H43+I43+J43+K43+L43</f>
        <v>1222.7436700000001</v>
      </c>
      <c r="G43" s="17">
        <f>G45</f>
        <v>1222.7436700000001</v>
      </c>
      <c r="H43" s="17">
        <f t="shared" ref="H43:L43" si="20">H45</f>
        <v>0</v>
      </c>
      <c r="I43" s="17">
        <f t="shared" si="20"/>
        <v>0</v>
      </c>
      <c r="J43" s="17">
        <f t="shared" si="20"/>
        <v>0</v>
      </c>
      <c r="K43" s="17">
        <f t="shared" si="20"/>
        <v>0</v>
      </c>
      <c r="L43" s="17">
        <f t="shared" si="20"/>
        <v>0</v>
      </c>
    </row>
    <row r="44" spans="1:13" ht="54" customHeight="1">
      <c r="A44" s="64" t="s">
        <v>68</v>
      </c>
      <c r="B44" s="64" t="s">
        <v>31</v>
      </c>
      <c r="C44" s="56" t="s">
        <v>28</v>
      </c>
      <c r="D44" s="40" t="s">
        <v>14</v>
      </c>
      <c r="E44" s="69" t="s">
        <v>32</v>
      </c>
      <c r="F44" s="25">
        <f>G44+H44+I44+J44+K44+L44</f>
        <v>1222.7436700000001</v>
      </c>
      <c r="G44" s="25">
        <f t="shared" ref="G44:L44" si="21">G45</f>
        <v>1222.7436700000001</v>
      </c>
      <c r="H44" s="25">
        <f t="shared" si="21"/>
        <v>0</v>
      </c>
      <c r="I44" s="25">
        <f t="shared" si="21"/>
        <v>0</v>
      </c>
      <c r="J44" s="25">
        <f t="shared" si="21"/>
        <v>0</v>
      </c>
      <c r="K44" s="25">
        <f t="shared" si="21"/>
        <v>0</v>
      </c>
      <c r="L44" s="25">
        <f t="shared" si="21"/>
        <v>0</v>
      </c>
      <c r="M44" s="29"/>
    </row>
    <row r="45" spans="1:13" ht="48.75" customHeight="1">
      <c r="A45" s="65"/>
      <c r="B45" s="65"/>
      <c r="C45" s="56"/>
      <c r="D45" s="22" t="s">
        <v>22</v>
      </c>
      <c r="E45" s="71"/>
      <c r="F45" s="17">
        <f>G45+H45+I45+J45+K45+L45</f>
        <v>1222.7436700000001</v>
      </c>
      <c r="G45" s="23">
        <f>1222.80841-0.06474</f>
        <v>1222.7436700000001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9"/>
    </row>
    <row r="46" spans="1:13" ht="16.8">
      <c r="A46" s="75" t="s">
        <v>33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7"/>
      <c r="M46" s="29"/>
    </row>
    <row r="47" spans="1:13" s="39" customFormat="1" ht="49.95" customHeight="1">
      <c r="A47" s="50" t="s">
        <v>19</v>
      </c>
      <c r="B47" s="66" t="s">
        <v>34</v>
      </c>
      <c r="C47" s="50" t="s">
        <v>28</v>
      </c>
      <c r="D47" s="38" t="s">
        <v>14</v>
      </c>
      <c r="E47" s="54" t="s">
        <v>35</v>
      </c>
      <c r="F47" s="21">
        <f t="shared" ref="F47:L47" si="22">F48+F49</f>
        <v>4268.5903200000002</v>
      </c>
      <c r="G47" s="21">
        <f t="shared" si="22"/>
        <v>1756.0323800000001</v>
      </c>
      <c r="H47" s="21">
        <f t="shared" si="22"/>
        <v>591.44663000000003</v>
      </c>
      <c r="I47" s="21">
        <f t="shared" si="22"/>
        <v>608.27782999999999</v>
      </c>
      <c r="J47" s="21">
        <f t="shared" si="22"/>
        <v>437.61115999999998</v>
      </c>
      <c r="K47" s="21">
        <f t="shared" si="22"/>
        <v>437.61115999999998</v>
      </c>
      <c r="L47" s="21">
        <f t="shared" si="22"/>
        <v>437.61115999999998</v>
      </c>
    </row>
    <row r="48" spans="1:13" s="39" customFormat="1" ht="51.75" customHeight="1">
      <c r="A48" s="51"/>
      <c r="B48" s="67"/>
      <c r="C48" s="51"/>
      <c r="D48" s="22" t="s">
        <v>22</v>
      </c>
      <c r="E48" s="89"/>
      <c r="F48" s="18">
        <f t="shared" ref="F48:L48" si="23">F51+F54</f>
        <v>3730.9903199999999</v>
      </c>
      <c r="G48" s="18">
        <f t="shared" si="23"/>
        <v>1525.63238</v>
      </c>
      <c r="H48" s="18">
        <f t="shared" si="23"/>
        <v>437.84663</v>
      </c>
      <c r="I48" s="18">
        <f t="shared" si="23"/>
        <v>454.67782999999997</v>
      </c>
      <c r="J48" s="18">
        <f t="shared" si="23"/>
        <v>437.61115999999998</v>
      </c>
      <c r="K48" s="18">
        <f t="shared" si="23"/>
        <v>437.61115999999998</v>
      </c>
      <c r="L48" s="18">
        <f t="shared" si="23"/>
        <v>437.61115999999998</v>
      </c>
    </row>
    <row r="49" spans="1:13" s="39" customFormat="1" ht="46.5" customHeight="1">
      <c r="A49" s="51"/>
      <c r="B49" s="67"/>
      <c r="C49" s="51"/>
      <c r="D49" s="22" t="s">
        <v>23</v>
      </c>
      <c r="E49" s="55"/>
      <c r="F49" s="18">
        <f t="shared" ref="F49:L49" si="24">F52</f>
        <v>537.6</v>
      </c>
      <c r="G49" s="18">
        <f t="shared" si="24"/>
        <v>230.39999999999998</v>
      </c>
      <c r="H49" s="18">
        <f t="shared" si="24"/>
        <v>153.6</v>
      </c>
      <c r="I49" s="18">
        <f t="shared" si="24"/>
        <v>153.6</v>
      </c>
      <c r="J49" s="18">
        <f t="shared" si="24"/>
        <v>0</v>
      </c>
      <c r="K49" s="18">
        <f t="shared" si="24"/>
        <v>0</v>
      </c>
      <c r="L49" s="18">
        <f t="shared" si="24"/>
        <v>0</v>
      </c>
    </row>
    <row r="50" spans="1:13" ht="55.2" customHeight="1">
      <c r="A50" s="50" t="s">
        <v>24</v>
      </c>
      <c r="B50" s="50" t="s">
        <v>36</v>
      </c>
      <c r="C50" s="50" t="s">
        <v>28</v>
      </c>
      <c r="D50" s="19" t="s">
        <v>14</v>
      </c>
      <c r="E50" s="20"/>
      <c r="F50" s="21">
        <f>G50+H50+I50+J50+K50+L50</f>
        <v>597.33333999999991</v>
      </c>
      <c r="G50" s="21">
        <f>G51+G52</f>
        <v>255.99999999999997</v>
      </c>
      <c r="H50" s="21">
        <f t="shared" ref="H50:L50" si="25">H51+H52</f>
        <v>170.66666999999998</v>
      </c>
      <c r="I50" s="21">
        <f t="shared" si="25"/>
        <v>170.66666999999998</v>
      </c>
      <c r="J50" s="21">
        <f t="shared" si="25"/>
        <v>0</v>
      </c>
      <c r="K50" s="21">
        <f t="shared" si="25"/>
        <v>0</v>
      </c>
      <c r="L50" s="21">
        <f t="shared" si="25"/>
        <v>0</v>
      </c>
      <c r="M50" s="29"/>
    </row>
    <row r="51" spans="1:13" ht="32.25" customHeight="1">
      <c r="A51" s="51"/>
      <c r="B51" s="51"/>
      <c r="C51" s="51"/>
      <c r="D51" s="22" t="s">
        <v>22</v>
      </c>
      <c r="E51" s="22" t="s">
        <v>37</v>
      </c>
      <c r="F51" s="23">
        <f>SUM(G51:L51)</f>
        <v>59.733339999999998</v>
      </c>
      <c r="G51" s="23">
        <f>8.53333+17.06667</f>
        <v>25.599999999999998</v>
      </c>
      <c r="H51" s="23">
        <v>17.066669999999998</v>
      </c>
      <c r="I51" s="23">
        <v>17.066669999999998</v>
      </c>
      <c r="J51" s="23">
        <v>0</v>
      </c>
      <c r="K51" s="23">
        <v>0</v>
      </c>
      <c r="L51" s="23">
        <v>0</v>
      </c>
      <c r="M51" s="29"/>
    </row>
    <row r="52" spans="1:13" ht="37.5" customHeight="1">
      <c r="A52" s="51"/>
      <c r="B52" s="51"/>
      <c r="C52" s="51"/>
      <c r="D52" s="22" t="s">
        <v>23</v>
      </c>
      <c r="E52" s="22" t="s">
        <v>37</v>
      </c>
      <c r="F52" s="23">
        <f>G52+H52+I52</f>
        <v>537.6</v>
      </c>
      <c r="G52" s="23">
        <f>76.8+153.6</f>
        <v>230.39999999999998</v>
      </c>
      <c r="H52" s="23">
        <v>153.6</v>
      </c>
      <c r="I52" s="23">
        <v>153.6</v>
      </c>
      <c r="J52" s="23">
        <v>0</v>
      </c>
      <c r="K52" s="23">
        <v>0</v>
      </c>
      <c r="L52" s="23">
        <v>0</v>
      </c>
      <c r="M52" s="29"/>
    </row>
    <row r="53" spans="1:13" ht="70.95" customHeight="1">
      <c r="A53" s="50" t="s">
        <v>38</v>
      </c>
      <c r="B53" s="64" t="s">
        <v>39</v>
      </c>
      <c r="C53" s="50" t="s">
        <v>28</v>
      </c>
      <c r="D53" s="19" t="s">
        <v>14</v>
      </c>
      <c r="E53" s="69" t="s">
        <v>40</v>
      </c>
      <c r="F53" s="21">
        <f t="shared" ref="F53:L53" si="26">F54</f>
        <v>3671.2569800000001</v>
      </c>
      <c r="G53" s="21">
        <f t="shared" si="26"/>
        <v>1500.0323800000001</v>
      </c>
      <c r="H53" s="21">
        <f t="shared" si="26"/>
        <v>420.77996000000002</v>
      </c>
      <c r="I53" s="21">
        <f t="shared" si="26"/>
        <v>437.61115999999998</v>
      </c>
      <c r="J53" s="21">
        <f t="shared" si="26"/>
        <v>437.61115999999998</v>
      </c>
      <c r="K53" s="21">
        <f t="shared" si="26"/>
        <v>437.61115999999998</v>
      </c>
      <c r="L53" s="21">
        <f t="shared" si="26"/>
        <v>437.61115999999998</v>
      </c>
      <c r="M53" s="29"/>
    </row>
    <row r="54" spans="1:13" ht="186" customHeight="1">
      <c r="A54" s="51"/>
      <c r="B54" s="65"/>
      <c r="C54" s="51"/>
      <c r="D54" s="22" t="s">
        <v>22</v>
      </c>
      <c r="E54" s="71"/>
      <c r="F54" s="23">
        <f>SUM(G54:L54)</f>
        <v>3671.2569800000001</v>
      </c>
      <c r="G54" s="23">
        <f>300+500+774.36486-74.33248</f>
        <v>1500.0323800000001</v>
      </c>
      <c r="H54" s="23">
        <v>420.77996000000002</v>
      </c>
      <c r="I54" s="23">
        <v>437.61115999999998</v>
      </c>
      <c r="J54" s="23">
        <f>I54</f>
        <v>437.61115999999998</v>
      </c>
      <c r="K54" s="23">
        <f>I54</f>
        <v>437.61115999999998</v>
      </c>
      <c r="L54" s="23">
        <f>I54</f>
        <v>437.61115999999998</v>
      </c>
      <c r="M54" s="29"/>
    </row>
    <row r="55" spans="1:13" s="39" customFormat="1" ht="28.5" customHeight="1">
      <c r="A55" s="50" t="s">
        <v>26</v>
      </c>
      <c r="B55" s="66" t="s">
        <v>41</v>
      </c>
      <c r="C55" s="50" t="s">
        <v>28</v>
      </c>
      <c r="D55" s="38" t="s">
        <v>14</v>
      </c>
      <c r="E55" s="54" t="s">
        <v>42</v>
      </c>
      <c r="F55" s="21">
        <f t="shared" ref="F55:L55" si="27">F56</f>
        <v>906795.72009999992</v>
      </c>
      <c r="G55" s="21">
        <f t="shared" si="27"/>
        <v>143659.00465000002</v>
      </c>
      <c r="H55" s="21">
        <f t="shared" si="27"/>
        <v>150240.80804999999</v>
      </c>
      <c r="I55" s="21">
        <f t="shared" si="27"/>
        <v>155223.97685000001</v>
      </c>
      <c r="J55" s="21">
        <f t="shared" si="27"/>
        <v>155223.97685000001</v>
      </c>
      <c r="K55" s="21">
        <f t="shared" si="27"/>
        <v>155223.97685000001</v>
      </c>
      <c r="L55" s="21">
        <f t="shared" si="27"/>
        <v>155223.97685000001</v>
      </c>
    </row>
    <row r="56" spans="1:13" s="39" customFormat="1" ht="52.95" customHeight="1">
      <c r="A56" s="51"/>
      <c r="B56" s="67"/>
      <c r="C56" s="51"/>
      <c r="D56" s="22" t="s">
        <v>22</v>
      </c>
      <c r="E56" s="89"/>
      <c r="F56" s="18">
        <f>F58+F60+F64</f>
        <v>906795.72009999992</v>
      </c>
      <c r="G56" s="18">
        <f t="shared" ref="G56:L56" si="28">G58+G60+G64+G62</f>
        <v>143659.00465000002</v>
      </c>
      <c r="H56" s="18">
        <f t="shared" si="28"/>
        <v>150240.80804999999</v>
      </c>
      <c r="I56" s="18">
        <f t="shared" si="28"/>
        <v>155223.97685000001</v>
      </c>
      <c r="J56" s="18">
        <f t="shared" si="28"/>
        <v>155223.97685000001</v>
      </c>
      <c r="K56" s="18">
        <f t="shared" si="28"/>
        <v>155223.97685000001</v>
      </c>
      <c r="L56" s="18">
        <f t="shared" si="28"/>
        <v>155223.97685000001</v>
      </c>
    </row>
    <row r="57" spans="1:13" ht="28.5" customHeight="1">
      <c r="A57" s="64" t="s">
        <v>30</v>
      </c>
      <c r="B57" s="64" t="s">
        <v>43</v>
      </c>
      <c r="C57" s="64" t="s">
        <v>28</v>
      </c>
      <c r="D57" s="24" t="s">
        <v>14</v>
      </c>
      <c r="E57" s="69" t="s">
        <v>44</v>
      </c>
      <c r="F57" s="25">
        <f>F58</f>
        <v>88060.159309999988</v>
      </c>
      <c r="G57" s="25">
        <f t="shared" ref="G57:L57" si="29">G58</f>
        <v>12288.923719999999</v>
      </c>
      <c r="H57" s="25">
        <f t="shared" si="29"/>
        <v>14744.693029999999</v>
      </c>
      <c r="I57" s="25">
        <f t="shared" si="29"/>
        <v>15256.63564</v>
      </c>
      <c r="J57" s="25">
        <f t="shared" si="29"/>
        <v>15256.63564</v>
      </c>
      <c r="K57" s="25">
        <f t="shared" si="29"/>
        <v>15256.63564</v>
      </c>
      <c r="L57" s="25">
        <f t="shared" si="29"/>
        <v>15256.63564</v>
      </c>
      <c r="M57" s="29"/>
    </row>
    <row r="58" spans="1:13" s="43" customFormat="1" ht="124.2" customHeight="1">
      <c r="A58" s="65"/>
      <c r="B58" s="65"/>
      <c r="C58" s="65"/>
      <c r="D58" s="26" t="s">
        <v>22</v>
      </c>
      <c r="E58" s="71"/>
      <c r="F58" s="23">
        <f>SUM(G58:L58)</f>
        <v>88060.159309999988</v>
      </c>
      <c r="G58" s="23">
        <f>8475.42866+5965.50538-390.6-900-300-561.41032</f>
        <v>12288.923719999999</v>
      </c>
      <c r="H58" s="23">
        <f>8723.17793+6021.5151</f>
        <v>14744.693029999999</v>
      </c>
      <c r="I58" s="23">
        <f>9033.18249+6223.45315</f>
        <v>15256.63564</v>
      </c>
      <c r="J58" s="23">
        <f>9033.18249+6223.45315</f>
        <v>15256.63564</v>
      </c>
      <c r="K58" s="23">
        <f t="shared" ref="K58:L58" si="30">9033.18249+6223.45315</f>
        <v>15256.63564</v>
      </c>
      <c r="L58" s="23">
        <f t="shared" si="30"/>
        <v>15256.63564</v>
      </c>
      <c r="M58" s="48"/>
    </row>
    <row r="59" spans="1:13" s="43" customFormat="1" ht="49.95" customHeight="1">
      <c r="A59" s="50" t="s">
        <v>45</v>
      </c>
      <c r="B59" s="50" t="s">
        <v>46</v>
      </c>
      <c r="C59" s="50" t="s">
        <v>28</v>
      </c>
      <c r="D59" s="42" t="s">
        <v>14</v>
      </c>
      <c r="E59" s="54" t="s">
        <v>47</v>
      </c>
      <c r="F59" s="21">
        <f t="shared" ref="F59:L59" si="31">F60</f>
        <v>121161.37865</v>
      </c>
      <c r="G59" s="21">
        <f t="shared" si="31"/>
        <v>20535.844440000004</v>
      </c>
      <c r="H59" s="21">
        <f t="shared" si="31"/>
        <v>19537.693009999999</v>
      </c>
      <c r="I59" s="21">
        <f t="shared" si="31"/>
        <v>20271.960299999999</v>
      </c>
      <c r="J59" s="21">
        <f t="shared" si="31"/>
        <v>20271.960299999999</v>
      </c>
      <c r="K59" s="21">
        <f t="shared" si="31"/>
        <v>20271.960299999999</v>
      </c>
      <c r="L59" s="21">
        <f t="shared" si="31"/>
        <v>20271.960299999999</v>
      </c>
      <c r="M59" s="49"/>
    </row>
    <row r="60" spans="1:13" s="43" customFormat="1" ht="64.95" customHeight="1">
      <c r="A60" s="51"/>
      <c r="B60" s="51"/>
      <c r="C60" s="51"/>
      <c r="D60" s="26" t="s">
        <v>22</v>
      </c>
      <c r="E60" s="55"/>
      <c r="F60" s="23">
        <f>SUM(G60:L60)</f>
        <v>121161.37865</v>
      </c>
      <c r="G60" s="23">
        <f>17832.10323+123.82398+319.85146+163+2097.06577</f>
        <v>20535.844440000004</v>
      </c>
      <c r="H60" s="23">
        <v>19537.693009999999</v>
      </c>
      <c r="I60" s="23">
        <v>20271.960299999999</v>
      </c>
      <c r="J60" s="23">
        <f>I60</f>
        <v>20271.960299999999</v>
      </c>
      <c r="K60" s="23">
        <f>I60</f>
        <v>20271.960299999999</v>
      </c>
      <c r="L60" s="23">
        <f>I60</f>
        <v>20271.960299999999</v>
      </c>
      <c r="M60" s="49"/>
    </row>
    <row r="61" spans="1:13" ht="43.2" customHeight="1">
      <c r="A61" s="50" t="s">
        <v>48</v>
      </c>
      <c r="B61" s="50" t="s">
        <v>49</v>
      </c>
      <c r="C61" s="50" t="s">
        <v>28</v>
      </c>
      <c r="D61" s="19" t="s">
        <v>14</v>
      </c>
      <c r="E61" s="54" t="s">
        <v>50</v>
      </c>
      <c r="F61" s="21">
        <f>G61+H61+I61+J61+K61+L61</f>
        <v>8000</v>
      </c>
      <c r="G61" s="21">
        <f t="shared" ref="G61:L61" si="32">G62</f>
        <v>8000</v>
      </c>
      <c r="H61" s="21">
        <f t="shared" si="32"/>
        <v>0</v>
      </c>
      <c r="I61" s="21">
        <f t="shared" si="32"/>
        <v>0</v>
      </c>
      <c r="J61" s="21">
        <f t="shared" si="32"/>
        <v>0</v>
      </c>
      <c r="K61" s="21">
        <f t="shared" si="32"/>
        <v>0</v>
      </c>
      <c r="L61" s="21">
        <f t="shared" si="32"/>
        <v>0</v>
      </c>
      <c r="M61" s="29"/>
    </row>
    <row r="62" spans="1:13" ht="66" customHeight="1">
      <c r="A62" s="81"/>
      <c r="B62" s="81"/>
      <c r="C62" s="81"/>
      <c r="D62" s="22" t="s">
        <v>22</v>
      </c>
      <c r="E62" s="55"/>
      <c r="F62" s="23">
        <f>G62+H62+I62+J62+K62+L62</f>
        <v>8000</v>
      </c>
      <c r="G62" s="23">
        <v>8000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9"/>
    </row>
    <row r="63" spans="1:13" ht="52.95" customHeight="1">
      <c r="A63" s="50" t="s">
        <v>51</v>
      </c>
      <c r="B63" s="64" t="s">
        <v>52</v>
      </c>
      <c r="C63" s="50" t="s">
        <v>28</v>
      </c>
      <c r="D63" s="19" t="s">
        <v>14</v>
      </c>
      <c r="E63" s="54" t="s">
        <v>53</v>
      </c>
      <c r="F63" s="21">
        <f>F64</f>
        <v>697574.18213999993</v>
      </c>
      <c r="G63" s="21">
        <f t="shared" ref="G63:L63" si="33">G64</f>
        <v>102834.23649</v>
      </c>
      <c r="H63" s="21">
        <f t="shared" si="33"/>
        <v>115958.42200999998</v>
      </c>
      <c r="I63" s="21">
        <f t="shared" si="33"/>
        <v>119695.38091000001</v>
      </c>
      <c r="J63" s="21">
        <f t="shared" si="33"/>
        <v>119695.38091000001</v>
      </c>
      <c r="K63" s="21">
        <f t="shared" si="33"/>
        <v>119695.38091000001</v>
      </c>
      <c r="L63" s="21">
        <f t="shared" si="33"/>
        <v>119695.38091000001</v>
      </c>
      <c r="M63" s="29"/>
    </row>
    <row r="64" spans="1:13" s="43" customFormat="1" ht="148.94999999999999" customHeight="1">
      <c r="A64" s="51"/>
      <c r="B64" s="65"/>
      <c r="C64" s="51"/>
      <c r="D64" s="26" t="s">
        <v>22</v>
      </c>
      <c r="E64" s="55"/>
      <c r="F64" s="23">
        <f>SUM(G64:L64)</f>
        <v>697574.18213999993</v>
      </c>
      <c r="G64" s="23">
        <f>106594.21336+520+194.75+378.41237-390.6-1315.86577-252.65-600.15-556.60241-357.27462-1379.99644</f>
        <v>102834.23649</v>
      </c>
      <c r="H64" s="23">
        <f>45734.24997+31402.80227+38821.36977</f>
        <v>115958.42200999998</v>
      </c>
      <c r="I64" s="23">
        <f>47375.05334+32447.40613+39872.92144</f>
        <v>119695.38091000001</v>
      </c>
      <c r="J64" s="23">
        <f>I64</f>
        <v>119695.38091000001</v>
      </c>
      <c r="K64" s="23">
        <f>I64</f>
        <v>119695.38091000001</v>
      </c>
      <c r="L64" s="23">
        <f>I64</f>
        <v>119695.38091000001</v>
      </c>
      <c r="M64" s="49"/>
    </row>
    <row r="65" spans="1:15" s="39" customFormat="1" ht="28.5" customHeight="1">
      <c r="A65" s="50" t="s">
        <v>54</v>
      </c>
      <c r="B65" s="52" t="s">
        <v>55</v>
      </c>
      <c r="C65" s="50" t="s">
        <v>28</v>
      </c>
      <c r="D65" s="38" t="s">
        <v>14</v>
      </c>
      <c r="E65" s="54" t="s">
        <v>56</v>
      </c>
      <c r="F65" s="28">
        <f>SUM(F66:F66)</f>
        <v>249</v>
      </c>
      <c r="G65" s="25">
        <f>G67</f>
        <v>13</v>
      </c>
      <c r="H65" s="28">
        <f t="shared" ref="H65:L65" si="34">H67</f>
        <v>118</v>
      </c>
      <c r="I65" s="28">
        <f t="shared" si="34"/>
        <v>118</v>
      </c>
      <c r="J65" s="28">
        <f t="shared" si="34"/>
        <v>0</v>
      </c>
      <c r="K65" s="28">
        <f t="shared" si="34"/>
        <v>0</v>
      </c>
      <c r="L65" s="28">
        <f t="shared" si="34"/>
        <v>0</v>
      </c>
    </row>
    <row r="66" spans="1:15" s="39" customFormat="1" ht="50.25" customHeight="1">
      <c r="A66" s="51"/>
      <c r="B66" s="53"/>
      <c r="C66" s="51"/>
      <c r="D66" s="22" t="s">
        <v>23</v>
      </c>
      <c r="E66" s="55"/>
      <c r="F66" s="27">
        <f>SUM(G66:L66)</f>
        <v>249</v>
      </c>
      <c r="G66" s="23">
        <f>G68</f>
        <v>13</v>
      </c>
      <c r="H66" s="27">
        <f t="shared" ref="H66:L66" si="35">H68</f>
        <v>118</v>
      </c>
      <c r="I66" s="27">
        <f t="shared" si="35"/>
        <v>118</v>
      </c>
      <c r="J66" s="27">
        <f t="shared" si="35"/>
        <v>0</v>
      </c>
      <c r="K66" s="27">
        <f t="shared" si="35"/>
        <v>0</v>
      </c>
      <c r="L66" s="27">
        <f t="shared" si="35"/>
        <v>0</v>
      </c>
    </row>
    <row r="67" spans="1:15" ht="40.200000000000003" customHeight="1">
      <c r="A67" s="56" t="s">
        <v>57</v>
      </c>
      <c r="B67" s="56" t="s">
        <v>75</v>
      </c>
      <c r="C67" s="56" t="s">
        <v>28</v>
      </c>
      <c r="D67" s="19" t="s">
        <v>14</v>
      </c>
      <c r="E67" s="54" t="s">
        <v>58</v>
      </c>
      <c r="F67" s="28">
        <f t="shared" ref="F67:L67" si="36">F68</f>
        <v>249</v>
      </c>
      <c r="G67" s="25">
        <f t="shared" si="36"/>
        <v>13</v>
      </c>
      <c r="H67" s="28">
        <f t="shared" si="36"/>
        <v>118</v>
      </c>
      <c r="I67" s="28">
        <f t="shared" si="36"/>
        <v>118</v>
      </c>
      <c r="J67" s="28">
        <f t="shared" si="36"/>
        <v>0</v>
      </c>
      <c r="K67" s="28">
        <f t="shared" si="36"/>
        <v>0</v>
      </c>
      <c r="L67" s="28">
        <f t="shared" si="36"/>
        <v>0</v>
      </c>
      <c r="M67" s="29"/>
    </row>
    <row r="68" spans="1:15" ht="96" customHeight="1">
      <c r="A68" s="56"/>
      <c r="B68" s="56"/>
      <c r="C68" s="56"/>
      <c r="D68" s="22" t="s">
        <v>23</v>
      </c>
      <c r="E68" s="55"/>
      <c r="F68" s="20">
        <f t="shared" ref="F68" si="37">SUM(G68:L68)</f>
        <v>249</v>
      </c>
      <c r="G68" s="23">
        <f>65-52</f>
        <v>13</v>
      </c>
      <c r="H68" s="20">
        <v>118</v>
      </c>
      <c r="I68" s="20">
        <v>118</v>
      </c>
      <c r="J68" s="20">
        <v>0</v>
      </c>
      <c r="K68" s="20">
        <v>0</v>
      </c>
      <c r="L68" s="20">
        <v>0</v>
      </c>
      <c r="M68" s="29"/>
    </row>
    <row r="69" spans="1:15" s="39" customFormat="1" ht="42.75" customHeight="1">
      <c r="A69" s="50" t="s">
        <v>67</v>
      </c>
      <c r="B69" s="52" t="s">
        <v>76</v>
      </c>
      <c r="C69" s="50" t="s">
        <v>28</v>
      </c>
      <c r="D69" s="41" t="s">
        <v>14</v>
      </c>
      <c r="E69" s="54" t="s">
        <v>79</v>
      </c>
      <c r="F69" s="28">
        <f>SUM(F70:F70)</f>
        <v>0</v>
      </c>
      <c r="G69" s="25">
        <f>G71</f>
        <v>0</v>
      </c>
      <c r="H69" s="28">
        <f t="shared" ref="H69:L69" si="38">H71</f>
        <v>0</v>
      </c>
      <c r="I69" s="28">
        <f t="shared" si="38"/>
        <v>0</v>
      </c>
      <c r="J69" s="28">
        <f t="shared" si="38"/>
        <v>0</v>
      </c>
      <c r="K69" s="28">
        <f t="shared" si="38"/>
        <v>0</v>
      </c>
      <c r="L69" s="28">
        <f t="shared" si="38"/>
        <v>0</v>
      </c>
    </row>
    <row r="70" spans="1:15" s="39" customFormat="1" ht="87.75" customHeight="1">
      <c r="A70" s="51"/>
      <c r="B70" s="53"/>
      <c r="C70" s="51"/>
      <c r="D70" s="22" t="s">
        <v>22</v>
      </c>
      <c r="E70" s="55"/>
      <c r="F70" s="27">
        <f>SUM(G70:L70)</f>
        <v>0</v>
      </c>
      <c r="G70" s="23">
        <f>G72</f>
        <v>0</v>
      </c>
      <c r="H70" s="27">
        <f t="shared" ref="H70:L70" si="39">H72</f>
        <v>0</v>
      </c>
      <c r="I70" s="27">
        <f t="shared" si="39"/>
        <v>0</v>
      </c>
      <c r="J70" s="27">
        <f t="shared" si="39"/>
        <v>0</v>
      </c>
      <c r="K70" s="27">
        <f t="shared" si="39"/>
        <v>0</v>
      </c>
      <c r="L70" s="27">
        <f t="shared" si="39"/>
        <v>0</v>
      </c>
    </row>
    <row r="71" spans="1:15" ht="40.200000000000003" customHeight="1">
      <c r="A71" s="56" t="s">
        <v>68</v>
      </c>
      <c r="B71" s="56" t="s">
        <v>77</v>
      </c>
      <c r="C71" s="56" t="s">
        <v>28</v>
      </c>
      <c r="D71" s="41" t="s">
        <v>14</v>
      </c>
      <c r="E71" s="54" t="s">
        <v>78</v>
      </c>
      <c r="F71" s="28">
        <f t="shared" ref="F71:L71" si="40">F72</f>
        <v>0</v>
      </c>
      <c r="G71" s="25">
        <f t="shared" si="40"/>
        <v>0</v>
      </c>
      <c r="H71" s="28">
        <f t="shared" si="40"/>
        <v>0</v>
      </c>
      <c r="I71" s="28">
        <f t="shared" si="40"/>
        <v>0</v>
      </c>
      <c r="J71" s="28">
        <f t="shared" si="40"/>
        <v>0</v>
      </c>
      <c r="K71" s="28">
        <f t="shared" si="40"/>
        <v>0</v>
      </c>
      <c r="L71" s="28">
        <f t="shared" si="40"/>
        <v>0</v>
      </c>
      <c r="M71" s="29"/>
    </row>
    <row r="72" spans="1:15" ht="144" customHeight="1">
      <c r="A72" s="56"/>
      <c r="B72" s="56"/>
      <c r="C72" s="56"/>
      <c r="D72" s="22" t="s">
        <v>22</v>
      </c>
      <c r="E72" s="55"/>
      <c r="F72" s="27">
        <f t="shared" ref="F72" si="41">SUM(G72:L72)</f>
        <v>0</v>
      </c>
      <c r="G72" s="23">
        <f>5000-1740-3260</f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9"/>
    </row>
    <row r="73" spans="1:15">
      <c r="A73" s="29"/>
      <c r="B73" s="30"/>
      <c r="C73" s="30"/>
      <c r="D73" s="30"/>
      <c r="E73" s="30"/>
      <c r="F73" s="30"/>
      <c r="G73" s="46"/>
      <c r="H73" s="30"/>
      <c r="I73" s="30"/>
      <c r="J73" s="30"/>
      <c r="K73" s="30"/>
      <c r="L73" s="30"/>
      <c r="M73" s="30"/>
      <c r="N73" s="33"/>
      <c r="O73" s="33"/>
    </row>
    <row r="74" spans="1:15">
      <c r="A74" s="29"/>
      <c r="B74" s="30"/>
      <c r="C74" s="30"/>
      <c r="D74" s="30"/>
      <c r="E74" s="30"/>
      <c r="F74" s="30"/>
      <c r="G74" s="46"/>
      <c r="H74" s="30"/>
      <c r="I74" s="30"/>
      <c r="J74" s="30"/>
      <c r="K74" s="30"/>
      <c r="L74" s="30"/>
      <c r="M74" s="30"/>
      <c r="N74" s="33"/>
      <c r="O74" s="33"/>
    </row>
    <row r="75" spans="1:15">
      <c r="A75" s="29"/>
      <c r="B75" s="30"/>
      <c r="C75" s="30"/>
      <c r="D75" s="30"/>
      <c r="E75" s="30"/>
      <c r="F75" s="30"/>
      <c r="G75" s="46"/>
      <c r="H75" s="30"/>
      <c r="I75" s="30"/>
      <c r="J75" s="30"/>
      <c r="K75" s="30"/>
      <c r="L75" s="30"/>
      <c r="M75" s="30"/>
      <c r="N75" s="33"/>
      <c r="O75" s="33"/>
    </row>
    <row r="76" spans="1:15">
      <c r="A76" s="29"/>
      <c r="B76" s="30"/>
      <c r="C76" s="30"/>
      <c r="D76" s="30"/>
      <c r="E76" s="30"/>
      <c r="F76" s="30"/>
      <c r="G76" s="46"/>
      <c r="H76" s="30"/>
      <c r="I76" s="30"/>
      <c r="J76" s="30"/>
      <c r="K76" s="30"/>
      <c r="L76" s="30"/>
      <c r="M76" s="30"/>
      <c r="N76" s="33"/>
      <c r="O76" s="33"/>
    </row>
    <row r="77" spans="1:15">
      <c r="A77" s="29"/>
      <c r="B77" s="30"/>
      <c r="C77" s="30"/>
      <c r="D77" s="30"/>
      <c r="E77" s="30"/>
      <c r="F77" s="30"/>
      <c r="G77" s="46"/>
      <c r="H77" s="30"/>
      <c r="I77" s="30"/>
      <c r="J77" s="30"/>
      <c r="K77" s="30"/>
      <c r="L77" s="30"/>
      <c r="M77" s="30"/>
      <c r="N77" s="33"/>
      <c r="O77" s="33"/>
    </row>
    <row r="78" spans="1:15">
      <c r="A78" s="29"/>
      <c r="B78" s="30"/>
      <c r="C78" s="30"/>
      <c r="D78" s="30"/>
      <c r="E78" s="30"/>
      <c r="F78" s="30"/>
      <c r="G78" s="46"/>
      <c r="H78" s="30"/>
      <c r="I78" s="30"/>
      <c r="J78" s="30"/>
      <c r="K78" s="30"/>
      <c r="L78" s="30"/>
      <c r="M78" s="30"/>
      <c r="N78" s="33"/>
      <c r="O78" s="33"/>
    </row>
    <row r="79" spans="1:15">
      <c r="A79" s="29"/>
      <c r="B79" s="30"/>
      <c r="C79" s="30"/>
      <c r="D79" s="30"/>
      <c r="E79" s="30"/>
      <c r="F79" s="30"/>
      <c r="G79" s="46"/>
      <c r="H79" s="30"/>
      <c r="I79" s="30"/>
      <c r="J79" s="30"/>
      <c r="K79" s="30"/>
      <c r="L79" s="30"/>
      <c r="M79" s="30"/>
      <c r="N79" s="33"/>
      <c r="O79" s="33"/>
    </row>
    <row r="80" spans="1:15">
      <c r="A80" s="29"/>
      <c r="B80" s="30"/>
      <c r="C80" s="30"/>
      <c r="D80" s="30"/>
      <c r="E80" s="30"/>
      <c r="F80" s="30"/>
      <c r="G80" s="46"/>
      <c r="H80" s="30"/>
      <c r="I80" s="30"/>
      <c r="J80" s="30"/>
      <c r="K80" s="30"/>
      <c r="L80" s="30"/>
      <c r="M80" s="30"/>
      <c r="N80" s="33"/>
      <c r="O80" s="33"/>
    </row>
    <row r="81" spans="1:15">
      <c r="A81" s="29"/>
      <c r="B81" s="30"/>
      <c r="C81" s="30"/>
      <c r="D81" s="30"/>
      <c r="E81" s="30"/>
      <c r="F81" s="30"/>
      <c r="G81" s="46"/>
      <c r="H81" s="30"/>
      <c r="I81" s="30"/>
      <c r="J81" s="30"/>
      <c r="K81" s="30"/>
      <c r="L81" s="30"/>
      <c r="M81" s="30"/>
      <c r="N81" s="33"/>
      <c r="O81" s="33"/>
    </row>
    <row r="82" spans="1:15">
      <c r="A82" s="29"/>
      <c r="B82" s="30"/>
      <c r="C82" s="30"/>
      <c r="D82" s="30"/>
      <c r="E82" s="30"/>
      <c r="F82" s="30"/>
      <c r="G82" s="46"/>
      <c r="H82" s="30"/>
      <c r="I82" s="30"/>
      <c r="J82" s="30"/>
      <c r="K82" s="30"/>
      <c r="L82" s="30"/>
      <c r="M82" s="30"/>
      <c r="N82" s="33"/>
      <c r="O82" s="33"/>
    </row>
    <row r="83" spans="1:15">
      <c r="A83" s="29"/>
      <c r="B83" s="30"/>
      <c r="C83" s="30"/>
      <c r="D83" s="30"/>
      <c r="E83" s="30"/>
      <c r="F83" s="30"/>
      <c r="G83" s="46"/>
      <c r="H83" s="30"/>
      <c r="I83" s="30"/>
      <c r="J83" s="30"/>
      <c r="K83" s="30"/>
      <c r="L83" s="30"/>
      <c r="M83" s="30"/>
      <c r="N83" s="33"/>
      <c r="O83" s="33"/>
    </row>
    <row r="84" spans="1:15">
      <c r="A84" s="29"/>
      <c r="B84" s="30"/>
      <c r="C84" s="30"/>
      <c r="D84" s="30"/>
      <c r="E84" s="30"/>
      <c r="F84" s="30"/>
      <c r="G84" s="46"/>
      <c r="H84" s="30"/>
      <c r="I84" s="30"/>
      <c r="J84" s="30"/>
      <c r="K84" s="30"/>
      <c r="L84" s="30"/>
      <c r="M84" s="30"/>
      <c r="N84" s="33"/>
      <c r="O84" s="33"/>
    </row>
    <row r="85" spans="1:15">
      <c r="A85" s="29"/>
      <c r="B85" s="30"/>
      <c r="C85" s="30"/>
      <c r="D85" s="30"/>
      <c r="E85" s="30"/>
      <c r="F85" s="30"/>
      <c r="G85" s="46"/>
      <c r="H85" s="30"/>
      <c r="I85" s="30"/>
      <c r="J85" s="30"/>
      <c r="K85" s="30"/>
      <c r="L85" s="30"/>
      <c r="M85" s="30"/>
      <c r="N85" s="33"/>
      <c r="O85" s="33"/>
    </row>
    <row r="86" spans="1:15">
      <c r="A86" s="29"/>
      <c r="B86" s="30"/>
      <c r="C86" s="30"/>
      <c r="D86" s="30"/>
      <c r="E86" s="30"/>
      <c r="F86" s="30"/>
      <c r="G86" s="46"/>
      <c r="H86" s="30"/>
      <c r="I86" s="30"/>
      <c r="J86" s="30"/>
      <c r="K86" s="30"/>
      <c r="L86" s="30"/>
      <c r="M86" s="30"/>
      <c r="N86" s="33"/>
      <c r="O86" s="33"/>
    </row>
    <row r="87" spans="1:15">
      <c r="B87" s="33"/>
      <c r="C87" s="33"/>
      <c r="D87" s="33"/>
      <c r="E87" s="33"/>
      <c r="F87" s="33"/>
      <c r="G87" s="47"/>
      <c r="H87" s="33"/>
      <c r="I87" s="33"/>
      <c r="J87" s="33"/>
      <c r="K87" s="33"/>
      <c r="L87" s="33"/>
      <c r="M87" s="33"/>
      <c r="N87" s="33"/>
      <c r="O87" s="33"/>
    </row>
    <row r="88" spans="1:15">
      <c r="B88" s="33"/>
      <c r="C88" s="33"/>
      <c r="D88" s="33"/>
      <c r="E88" s="33"/>
      <c r="F88" s="33"/>
      <c r="G88" s="47"/>
      <c r="H88" s="33"/>
      <c r="I88" s="33"/>
      <c r="J88" s="33"/>
      <c r="K88" s="33"/>
      <c r="L88" s="33"/>
      <c r="M88" s="33"/>
      <c r="N88" s="33"/>
      <c r="O88" s="33"/>
    </row>
    <row r="89" spans="1:15">
      <c r="B89" s="33"/>
      <c r="C89" s="33"/>
      <c r="D89" s="33"/>
      <c r="E89" s="33"/>
      <c r="F89" s="33"/>
      <c r="G89" s="47"/>
      <c r="H89" s="33"/>
      <c r="I89" s="33"/>
      <c r="J89" s="33"/>
      <c r="K89" s="33"/>
      <c r="L89" s="33"/>
      <c r="M89" s="33"/>
      <c r="N89" s="33"/>
      <c r="O89" s="33"/>
    </row>
    <row r="90" spans="1:15">
      <c r="B90" s="33"/>
      <c r="C90" s="33"/>
      <c r="D90" s="33"/>
      <c r="E90" s="33"/>
      <c r="F90" s="33"/>
      <c r="G90" s="47"/>
      <c r="H90" s="33"/>
      <c r="I90" s="33"/>
      <c r="J90" s="33"/>
      <c r="K90" s="33"/>
      <c r="L90" s="33"/>
      <c r="M90" s="33"/>
      <c r="N90" s="33"/>
      <c r="O90" s="33"/>
    </row>
    <row r="91" spans="1:15">
      <c r="B91" s="33"/>
      <c r="C91" s="33"/>
      <c r="D91" s="33"/>
      <c r="E91" s="33"/>
      <c r="F91" s="33"/>
      <c r="G91" s="47"/>
      <c r="H91" s="33"/>
      <c r="I91" s="33"/>
      <c r="J91" s="33"/>
      <c r="K91" s="33"/>
      <c r="L91" s="33"/>
      <c r="M91" s="33"/>
      <c r="N91" s="33"/>
      <c r="O91" s="33"/>
    </row>
    <row r="92" spans="1:15">
      <c r="B92" s="33"/>
      <c r="C92" s="33"/>
      <c r="D92" s="33"/>
      <c r="E92" s="33"/>
      <c r="F92" s="33"/>
      <c r="G92" s="47"/>
      <c r="H92" s="33"/>
      <c r="I92" s="33"/>
      <c r="J92" s="33"/>
      <c r="K92" s="33"/>
      <c r="L92" s="33"/>
      <c r="M92" s="33"/>
      <c r="N92" s="33"/>
      <c r="O92" s="33"/>
    </row>
    <row r="93" spans="1:15">
      <c r="B93" s="33"/>
      <c r="C93" s="33"/>
      <c r="D93" s="33"/>
      <c r="E93" s="33"/>
      <c r="F93" s="33"/>
      <c r="G93" s="47"/>
      <c r="H93" s="33"/>
      <c r="I93" s="33"/>
      <c r="J93" s="33"/>
      <c r="K93" s="33"/>
      <c r="L93" s="33"/>
      <c r="M93" s="33"/>
      <c r="N93" s="33"/>
      <c r="O93" s="33"/>
    </row>
    <row r="94" spans="1:15">
      <c r="B94" s="33"/>
      <c r="C94" s="33"/>
      <c r="D94" s="33"/>
      <c r="E94" s="33"/>
      <c r="F94" s="33"/>
      <c r="G94" s="47"/>
      <c r="H94" s="33"/>
      <c r="I94" s="33"/>
      <c r="J94" s="33"/>
      <c r="K94" s="33"/>
      <c r="L94" s="33"/>
      <c r="M94" s="33"/>
      <c r="N94" s="33"/>
      <c r="O94" s="33"/>
    </row>
    <row r="95" spans="1:15">
      <c r="B95" s="33"/>
      <c r="C95" s="33"/>
      <c r="D95" s="33"/>
      <c r="E95" s="33"/>
      <c r="F95" s="33"/>
      <c r="G95" s="47"/>
      <c r="H95" s="33"/>
      <c r="I95" s="33"/>
      <c r="J95" s="33"/>
      <c r="K95" s="33"/>
      <c r="L95" s="33"/>
      <c r="M95" s="33"/>
      <c r="N95" s="33"/>
      <c r="O95" s="33"/>
    </row>
    <row r="96" spans="1:15">
      <c r="B96" s="33"/>
      <c r="C96" s="33"/>
      <c r="D96" s="33"/>
      <c r="E96" s="33"/>
      <c r="F96" s="33"/>
      <c r="G96" s="47"/>
      <c r="H96" s="33"/>
      <c r="I96" s="33"/>
      <c r="J96" s="33"/>
      <c r="K96" s="33"/>
      <c r="L96" s="33"/>
      <c r="M96" s="33"/>
      <c r="N96" s="33"/>
      <c r="O96" s="33"/>
    </row>
    <row r="97" spans="2:15">
      <c r="B97" s="33"/>
      <c r="C97" s="33"/>
      <c r="D97" s="33"/>
      <c r="E97" s="33"/>
      <c r="F97" s="33"/>
      <c r="G97" s="47"/>
      <c r="H97" s="33"/>
      <c r="I97" s="33"/>
      <c r="J97" s="33"/>
      <c r="K97" s="33"/>
      <c r="L97" s="33"/>
      <c r="M97" s="33"/>
      <c r="N97" s="33"/>
      <c r="O97" s="33"/>
    </row>
    <row r="98" spans="2:15">
      <c r="B98" s="33"/>
      <c r="C98" s="33"/>
      <c r="D98" s="33"/>
      <c r="E98" s="33"/>
      <c r="F98" s="33"/>
      <c r="G98" s="47"/>
      <c r="H98" s="33"/>
      <c r="I98" s="33"/>
      <c r="J98" s="33"/>
      <c r="K98" s="33"/>
      <c r="L98" s="33"/>
      <c r="M98" s="33"/>
      <c r="N98" s="33"/>
      <c r="O98" s="33"/>
    </row>
    <row r="99" spans="2:15">
      <c r="B99" s="33"/>
      <c r="C99" s="33"/>
      <c r="D99" s="33"/>
      <c r="E99" s="33"/>
      <c r="F99" s="33"/>
      <c r="G99" s="47"/>
      <c r="H99" s="33"/>
      <c r="I99" s="33"/>
      <c r="J99" s="33"/>
      <c r="K99" s="33"/>
      <c r="L99" s="33"/>
      <c r="M99" s="33"/>
      <c r="N99" s="33"/>
      <c r="O99" s="33"/>
    </row>
    <row r="100" spans="2:15">
      <c r="B100" s="33"/>
      <c r="C100" s="33"/>
      <c r="D100" s="33"/>
      <c r="E100" s="33"/>
      <c r="F100" s="33"/>
      <c r="G100" s="47"/>
      <c r="H100" s="33"/>
      <c r="I100" s="33"/>
      <c r="J100" s="33"/>
      <c r="K100" s="33"/>
      <c r="L100" s="33"/>
      <c r="M100" s="33"/>
      <c r="N100" s="33"/>
      <c r="O100" s="33"/>
    </row>
    <row r="101" spans="2:15">
      <c r="B101" s="33"/>
      <c r="C101" s="33"/>
      <c r="D101" s="33"/>
      <c r="E101" s="33"/>
      <c r="F101" s="33"/>
      <c r="G101" s="47"/>
      <c r="H101" s="33"/>
      <c r="I101" s="33"/>
      <c r="J101" s="33"/>
      <c r="K101" s="33"/>
      <c r="L101" s="33"/>
      <c r="M101" s="33"/>
      <c r="N101" s="33"/>
      <c r="O101" s="33"/>
    </row>
    <row r="102" spans="2:15">
      <c r="B102" s="33"/>
      <c r="C102" s="33"/>
      <c r="D102" s="33"/>
      <c r="E102" s="33"/>
      <c r="F102" s="33"/>
      <c r="G102" s="47"/>
      <c r="H102" s="33"/>
      <c r="I102" s="33"/>
      <c r="J102" s="33"/>
      <c r="K102" s="33"/>
      <c r="L102" s="33"/>
      <c r="M102" s="33"/>
      <c r="N102" s="33"/>
      <c r="O102" s="33"/>
    </row>
    <row r="103" spans="2:15">
      <c r="B103" s="33"/>
      <c r="C103" s="33"/>
      <c r="D103" s="33"/>
      <c r="E103" s="33"/>
      <c r="F103" s="33"/>
      <c r="G103" s="47"/>
      <c r="H103" s="33"/>
      <c r="I103" s="33"/>
      <c r="J103" s="33"/>
      <c r="K103" s="33"/>
      <c r="L103" s="33"/>
      <c r="M103" s="33"/>
      <c r="N103" s="33"/>
      <c r="O103" s="33"/>
    </row>
    <row r="104" spans="2:15">
      <c r="B104" s="33"/>
      <c r="C104" s="33"/>
      <c r="D104" s="33"/>
      <c r="E104" s="33"/>
      <c r="F104" s="33"/>
      <c r="G104" s="47"/>
      <c r="H104" s="33"/>
      <c r="I104" s="33"/>
      <c r="J104" s="33"/>
      <c r="K104" s="33"/>
      <c r="L104" s="33"/>
      <c r="M104" s="33"/>
      <c r="N104" s="33"/>
      <c r="O104" s="33"/>
    </row>
    <row r="105" spans="2:15">
      <c r="B105" s="33"/>
      <c r="C105" s="33"/>
      <c r="D105" s="33"/>
      <c r="E105" s="33"/>
      <c r="F105" s="33"/>
      <c r="G105" s="47"/>
      <c r="H105" s="33"/>
      <c r="I105" s="33"/>
      <c r="J105" s="33"/>
      <c r="K105" s="33"/>
      <c r="L105" s="33"/>
      <c r="M105" s="33"/>
      <c r="N105" s="33"/>
      <c r="O105" s="33"/>
    </row>
    <row r="106" spans="2:15">
      <c r="B106" s="33"/>
      <c r="C106" s="33"/>
      <c r="D106" s="33"/>
      <c r="E106" s="33"/>
      <c r="F106" s="33"/>
      <c r="G106" s="47"/>
      <c r="H106" s="33"/>
      <c r="I106" s="33"/>
      <c r="J106" s="33"/>
      <c r="K106" s="33"/>
      <c r="L106" s="33"/>
      <c r="M106" s="33"/>
      <c r="N106" s="33"/>
      <c r="O106" s="33"/>
    </row>
    <row r="107" spans="2:15">
      <c r="B107" s="33"/>
      <c r="C107" s="33"/>
      <c r="D107" s="33"/>
      <c r="E107" s="33"/>
      <c r="F107" s="33"/>
      <c r="G107" s="47"/>
      <c r="H107" s="33"/>
      <c r="I107" s="33"/>
      <c r="J107" s="33"/>
      <c r="K107" s="33"/>
      <c r="L107" s="33"/>
      <c r="M107" s="33"/>
      <c r="N107" s="33"/>
      <c r="O107" s="33"/>
    </row>
    <row r="108" spans="2:15">
      <c r="B108" s="33"/>
      <c r="C108" s="33"/>
      <c r="D108" s="33"/>
      <c r="E108" s="33"/>
      <c r="F108" s="33"/>
      <c r="G108" s="47"/>
      <c r="H108" s="33"/>
      <c r="I108" s="33"/>
      <c r="J108" s="33"/>
      <c r="K108" s="33"/>
      <c r="L108" s="33"/>
      <c r="M108" s="33"/>
      <c r="N108" s="33"/>
      <c r="O108" s="33"/>
    </row>
    <row r="109" spans="2:15">
      <c r="B109" s="33"/>
      <c r="C109" s="33"/>
      <c r="D109" s="33"/>
      <c r="E109" s="33"/>
      <c r="F109" s="33"/>
      <c r="G109" s="47"/>
      <c r="H109" s="33"/>
      <c r="I109" s="33"/>
      <c r="J109" s="33"/>
      <c r="K109" s="33"/>
      <c r="L109" s="33"/>
      <c r="M109" s="33"/>
      <c r="N109" s="33"/>
      <c r="O109" s="33"/>
    </row>
    <row r="110" spans="2:15">
      <c r="B110" s="33"/>
      <c r="C110" s="33"/>
      <c r="D110" s="33"/>
      <c r="E110" s="33"/>
      <c r="F110" s="33"/>
      <c r="G110" s="47"/>
      <c r="H110" s="33"/>
      <c r="I110" s="33"/>
      <c r="J110" s="33"/>
      <c r="K110" s="33"/>
      <c r="L110" s="33"/>
      <c r="M110" s="33"/>
      <c r="N110" s="33"/>
      <c r="O110" s="33"/>
    </row>
    <row r="111" spans="2:15">
      <c r="B111" s="33"/>
      <c r="C111" s="33"/>
      <c r="D111" s="33"/>
      <c r="E111" s="33"/>
      <c r="F111" s="33"/>
      <c r="G111" s="47"/>
      <c r="H111" s="33"/>
      <c r="I111" s="33"/>
      <c r="J111" s="33"/>
      <c r="K111" s="33"/>
      <c r="L111" s="33"/>
      <c r="M111" s="33"/>
      <c r="N111" s="33"/>
      <c r="O111" s="33"/>
    </row>
    <row r="112" spans="2:15">
      <c r="B112" s="33"/>
      <c r="C112" s="33"/>
      <c r="D112" s="33"/>
      <c r="E112" s="33"/>
      <c r="F112" s="33"/>
      <c r="G112" s="47"/>
      <c r="H112" s="33"/>
      <c r="I112" s="33"/>
      <c r="J112" s="33"/>
      <c r="K112" s="33"/>
      <c r="L112" s="33"/>
      <c r="M112" s="33"/>
      <c r="N112" s="33"/>
      <c r="O112" s="33"/>
    </row>
    <row r="113" spans="2:15">
      <c r="B113" s="33"/>
      <c r="C113" s="33"/>
      <c r="D113" s="33"/>
      <c r="E113" s="33"/>
      <c r="F113" s="33"/>
      <c r="G113" s="47"/>
      <c r="H113" s="33"/>
      <c r="I113" s="33"/>
      <c r="J113" s="33"/>
      <c r="K113" s="33"/>
      <c r="L113" s="33"/>
      <c r="M113" s="33"/>
      <c r="N113" s="33"/>
      <c r="O113" s="33"/>
    </row>
    <row r="114" spans="2:15">
      <c r="B114" s="33"/>
      <c r="C114" s="33"/>
      <c r="D114" s="33"/>
      <c r="E114" s="33"/>
      <c r="F114" s="33"/>
      <c r="G114" s="47"/>
      <c r="H114" s="33"/>
      <c r="I114" s="33"/>
      <c r="J114" s="33"/>
      <c r="K114" s="33"/>
      <c r="L114" s="33"/>
      <c r="M114" s="33"/>
      <c r="N114" s="33"/>
      <c r="O114" s="33"/>
    </row>
    <row r="115" spans="2:15">
      <c r="B115" s="33"/>
      <c r="C115" s="33"/>
      <c r="D115" s="33"/>
      <c r="E115" s="33"/>
      <c r="F115" s="33"/>
      <c r="G115" s="47"/>
      <c r="H115" s="33"/>
      <c r="I115" s="33"/>
      <c r="J115" s="33"/>
      <c r="K115" s="33"/>
      <c r="L115" s="33"/>
      <c r="M115" s="33"/>
      <c r="N115" s="33"/>
      <c r="O115" s="33"/>
    </row>
    <row r="116" spans="2:15">
      <c r="B116" s="33"/>
      <c r="C116" s="33"/>
      <c r="D116" s="33"/>
      <c r="E116" s="33"/>
      <c r="F116" s="33"/>
      <c r="G116" s="47"/>
      <c r="H116" s="33"/>
      <c r="I116" s="33"/>
      <c r="J116" s="33"/>
      <c r="K116" s="33"/>
      <c r="L116" s="33"/>
      <c r="M116" s="33"/>
      <c r="N116" s="33"/>
      <c r="O116" s="33"/>
    </row>
    <row r="117" spans="2:15">
      <c r="B117" s="33"/>
      <c r="C117" s="33"/>
      <c r="D117" s="33"/>
      <c r="E117" s="33"/>
      <c r="F117" s="33"/>
      <c r="G117" s="47"/>
      <c r="H117" s="33"/>
      <c r="I117" s="33"/>
      <c r="J117" s="33"/>
      <c r="K117" s="33"/>
      <c r="L117" s="33"/>
      <c r="M117" s="33"/>
      <c r="N117" s="33"/>
      <c r="O117" s="33"/>
    </row>
    <row r="118" spans="2:15">
      <c r="B118" s="33"/>
      <c r="C118" s="33"/>
      <c r="D118" s="33"/>
      <c r="E118" s="33"/>
      <c r="F118" s="33"/>
      <c r="G118" s="47"/>
      <c r="H118" s="33"/>
      <c r="I118" s="33"/>
      <c r="J118" s="33"/>
      <c r="K118" s="33"/>
      <c r="L118" s="33"/>
      <c r="M118" s="33"/>
      <c r="N118" s="33"/>
      <c r="O118" s="33"/>
    </row>
    <row r="119" spans="2:15">
      <c r="B119" s="33"/>
      <c r="C119" s="33"/>
      <c r="D119" s="33"/>
      <c r="E119" s="33"/>
      <c r="F119" s="33"/>
      <c r="G119" s="47"/>
      <c r="H119" s="33"/>
      <c r="I119" s="33"/>
      <c r="J119" s="33"/>
      <c r="K119" s="33"/>
      <c r="L119" s="33"/>
      <c r="M119" s="33"/>
      <c r="N119" s="33"/>
      <c r="O119" s="33"/>
    </row>
    <row r="120" spans="2:15">
      <c r="B120" s="33"/>
      <c r="C120" s="33"/>
      <c r="D120" s="33"/>
      <c r="E120" s="33"/>
      <c r="F120" s="33"/>
      <c r="G120" s="47"/>
      <c r="H120" s="33"/>
      <c r="I120" s="33"/>
      <c r="J120" s="33"/>
      <c r="K120" s="33"/>
      <c r="L120" s="33"/>
      <c r="M120" s="33"/>
      <c r="N120" s="33"/>
      <c r="O120" s="33"/>
    </row>
    <row r="121" spans="2:15">
      <c r="B121" s="33"/>
      <c r="C121" s="33"/>
      <c r="D121" s="33"/>
      <c r="E121" s="33"/>
      <c r="F121" s="33"/>
      <c r="G121" s="47"/>
      <c r="H121" s="33"/>
      <c r="I121" s="33"/>
      <c r="J121" s="33"/>
      <c r="K121" s="33"/>
      <c r="L121" s="33"/>
      <c r="M121" s="33"/>
      <c r="N121" s="33"/>
      <c r="O121" s="33"/>
    </row>
    <row r="122" spans="2:15">
      <c r="B122" s="33"/>
      <c r="C122" s="33"/>
      <c r="D122" s="33"/>
      <c r="E122" s="33"/>
      <c r="F122" s="33"/>
      <c r="G122" s="47"/>
      <c r="H122" s="33"/>
      <c r="I122" s="33"/>
      <c r="J122" s="33"/>
      <c r="K122" s="33"/>
      <c r="L122" s="33"/>
      <c r="M122" s="33"/>
      <c r="N122" s="33"/>
      <c r="O122" s="33"/>
    </row>
    <row r="123" spans="2:15">
      <c r="B123" s="33"/>
      <c r="C123" s="33"/>
      <c r="D123" s="33"/>
      <c r="E123" s="33"/>
      <c r="F123" s="33"/>
      <c r="G123" s="47"/>
      <c r="H123" s="33"/>
      <c r="I123" s="33"/>
      <c r="J123" s="33"/>
      <c r="K123" s="33"/>
      <c r="L123" s="33"/>
      <c r="M123" s="33"/>
      <c r="N123" s="33"/>
      <c r="O123" s="33"/>
    </row>
    <row r="124" spans="2:15">
      <c r="B124" s="33"/>
      <c r="C124" s="33"/>
      <c r="D124" s="33"/>
      <c r="E124" s="33"/>
      <c r="F124" s="33"/>
      <c r="G124" s="47"/>
      <c r="H124" s="33"/>
      <c r="I124" s="33"/>
      <c r="J124" s="33"/>
      <c r="K124" s="33"/>
      <c r="L124" s="33"/>
      <c r="M124" s="33"/>
      <c r="N124" s="33"/>
      <c r="O124" s="33"/>
    </row>
    <row r="125" spans="2:15">
      <c r="B125" s="33"/>
      <c r="C125" s="33"/>
      <c r="D125" s="33"/>
      <c r="E125" s="33"/>
      <c r="F125" s="33"/>
      <c r="G125" s="47"/>
      <c r="H125" s="33"/>
      <c r="I125" s="33"/>
      <c r="J125" s="33"/>
      <c r="K125" s="33"/>
      <c r="L125" s="33"/>
      <c r="M125" s="33"/>
      <c r="N125" s="33"/>
      <c r="O125" s="33"/>
    </row>
    <row r="126" spans="2:15">
      <c r="B126" s="33"/>
      <c r="C126" s="33"/>
      <c r="D126" s="33"/>
      <c r="E126" s="33"/>
      <c r="F126" s="33"/>
      <c r="G126" s="47"/>
      <c r="H126" s="33"/>
      <c r="I126" s="33"/>
      <c r="J126" s="33"/>
      <c r="K126" s="33"/>
      <c r="L126" s="33"/>
      <c r="M126" s="33"/>
      <c r="N126" s="33"/>
      <c r="O126" s="33"/>
    </row>
    <row r="127" spans="2:15">
      <c r="B127" s="33"/>
      <c r="C127" s="33"/>
      <c r="D127" s="33"/>
      <c r="E127" s="33"/>
      <c r="F127" s="33"/>
      <c r="G127" s="47"/>
      <c r="H127" s="33"/>
      <c r="I127" s="33"/>
      <c r="J127" s="33"/>
      <c r="K127" s="33"/>
      <c r="L127" s="33"/>
      <c r="M127" s="33"/>
      <c r="N127" s="33"/>
      <c r="O127" s="33"/>
    </row>
    <row r="128" spans="2:15">
      <c r="B128" s="33"/>
      <c r="C128" s="33"/>
      <c r="D128" s="33"/>
      <c r="E128" s="33"/>
      <c r="F128" s="33"/>
      <c r="G128" s="47"/>
      <c r="H128" s="33"/>
      <c r="I128" s="33"/>
      <c r="J128" s="33"/>
      <c r="K128" s="33"/>
      <c r="L128" s="33"/>
      <c r="M128" s="33"/>
      <c r="N128" s="33"/>
      <c r="O128" s="33"/>
    </row>
    <row r="129" spans="2:15">
      <c r="B129" s="33"/>
      <c r="C129" s="33"/>
      <c r="D129" s="33"/>
      <c r="E129" s="33"/>
      <c r="F129" s="33"/>
      <c r="G129" s="47"/>
      <c r="H129" s="33"/>
      <c r="I129" s="33"/>
      <c r="J129" s="33"/>
      <c r="K129" s="33"/>
      <c r="L129" s="33"/>
      <c r="M129" s="33"/>
      <c r="N129" s="33"/>
      <c r="O129" s="33"/>
    </row>
    <row r="130" spans="2:15">
      <c r="B130" s="33"/>
      <c r="C130" s="33"/>
      <c r="D130" s="33"/>
      <c r="E130" s="33"/>
      <c r="F130" s="33"/>
      <c r="G130" s="47"/>
      <c r="H130" s="33"/>
      <c r="I130" s="33"/>
      <c r="J130" s="33"/>
      <c r="K130" s="33"/>
      <c r="L130" s="33"/>
      <c r="M130" s="33"/>
      <c r="N130" s="33"/>
      <c r="O130" s="33"/>
    </row>
    <row r="131" spans="2:15">
      <c r="B131" s="33"/>
      <c r="C131" s="33"/>
      <c r="D131" s="33"/>
      <c r="E131" s="33"/>
      <c r="F131" s="33"/>
      <c r="G131" s="47"/>
      <c r="H131" s="33"/>
      <c r="I131" s="33"/>
      <c r="J131" s="33"/>
      <c r="K131" s="33"/>
      <c r="L131" s="33"/>
      <c r="M131" s="33"/>
      <c r="N131" s="33"/>
      <c r="O131" s="33"/>
    </row>
    <row r="132" spans="2:15">
      <c r="B132" s="33"/>
      <c r="C132" s="33"/>
      <c r="D132" s="33"/>
      <c r="E132" s="33"/>
      <c r="F132" s="33"/>
      <c r="G132" s="47"/>
      <c r="H132" s="33"/>
      <c r="I132" s="33"/>
      <c r="J132" s="33"/>
      <c r="K132" s="33"/>
      <c r="L132" s="33"/>
      <c r="M132" s="33"/>
      <c r="N132" s="33"/>
      <c r="O132" s="33"/>
    </row>
    <row r="133" spans="2:15">
      <c r="B133" s="33"/>
      <c r="C133" s="33"/>
      <c r="D133" s="33"/>
      <c r="E133" s="33"/>
      <c r="F133" s="33"/>
      <c r="G133" s="47"/>
      <c r="H133" s="33"/>
      <c r="I133" s="33"/>
      <c r="J133" s="33"/>
      <c r="K133" s="33"/>
      <c r="L133" s="33"/>
      <c r="M133" s="33"/>
      <c r="N133" s="33"/>
      <c r="O133" s="33"/>
    </row>
    <row r="134" spans="2:15">
      <c r="B134" s="33"/>
      <c r="C134" s="33"/>
      <c r="D134" s="33"/>
      <c r="E134" s="33"/>
      <c r="F134" s="33"/>
      <c r="G134" s="47"/>
      <c r="H134" s="33"/>
      <c r="I134" s="33"/>
      <c r="J134" s="33"/>
      <c r="K134" s="33"/>
      <c r="L134" s="33"/>
      <c r="M134" s="33"/>
      <c r="N134" s="33"/>
      <c r="O134" s="33"/>
    </row>
    <row r="135" spans="2:15">
      <c r="B135" s="33"/>
      <c r="C135" s="33"/>
      <c r="D135" s="33"/>
      <c r="E135" s="33"/>
      <c r="F135" s="33"/>
      <c r="G135" s="47"/>
      <c r="H135" s="33"/>
      <c r="I135" s="33"/>
      <c r="J135" s="33"/>
      <c r="K135" s="33"/>
      <c r="L135" s="33"/>
      <c r="M135" s="33"/>
      <c r="N135" s="33"/>
      <c r="O135" s="33"/>
    </row>
    <row r="136" spans="2:15">
      <c r="B136" s="33"/>
      <c r="C136" s="33"/>
      <c r="D136" s="33"/>
      <c r="E136" s="33"/>
      <c r="F136" s="33"/>
      <c r="G136" s="47"/>
      <c r="H136" s="33"/>
      <c r="I136" s="33"/>
      <c r="J136" s="33"/>
      <c r="K136" s="33"/>
      <c r="L136" s="33"/>
      <c r="M136" s="33"/>
      <c r="N136" s="33"/>
      <c r="O136" s="33"/>
    </row>
    <row r="137" spans="2:15">
      <c r="B137" s="33"/>
      <c r="C137" s="33"/>
      <c r="D137" s="33"/>
      <c r="E137" s="33"/>
      <c r="F137" s="33"/>
      <c r="G137" s="47"/>
      <c r="H137" s="33"/>
      <c r="I137" s="33"/>
      <c r="J137" s="33"/>
      <c r="K137" s="33"/>
      <c r="L137" s="33"/>
      <c r="M137" s="33"/>
      <c r="N137" s="33"/>
      <c r="O137" s="33"/>
    </row>
    <row r="138" spans="2:15">
      <c r="B138" s="33"/>
      <c r="C138" s="33"/>
      <c r="D138" s="33"/>
      <c r="E138" s="33"/>
      <c r="F138" s="33"/>
      <c r="G138" s="47"/>
      <c r="H138" s="33"/>
      <c r="I138" s="33"/>
      <c r="J138" s="33"/>
      <c r="K138" s="33"/>
      <c r="L138" s="33"/>
      <c r="M138" s="33"/>
      <c r="N138" s="33"/>
      <c r="O138" s="33"/>
    </row>
    <row r="139" spans="2:15">
      <c r="B139" s="33"/>
      <c r="C139" s="33"/>
      <c r="D139" s="33"/>
      <c r="E139" s="33"/>
      <c r="F139" s="33"/>
      <c r="G139" s="47"/>
      <c r="H139" s="33"/>
      <c r="I139" s="33"/>
      <c r="J139" s="33"/>
      <c r="K139" s="33"/>
      <c r="L139" s="33"/>
      <c r="M139" s="33"/>
      <c r="N139" s="33"/>
      <c r="O139" s="33"/>
    </row>
    <row r="140" spans="2:15">
      <c r="B140" s="33"/>
      <c r="C140" s="33"/>
      <c r="D140" s="33"/>
      <c r="E140" s="33"/>
      <c r="F140" s="33"/>
      <c r="G140" s="47"/>
      <c r="H140" s="33"/>
      <c r="I140" s="33"/>
      <c r="J140" s="33"/>
      <c r="K140" s="33"/>
      <c r="L140" s="33"/>
      <c r="M140" s="33"/>
      <c r="N140" s="33"/>
      <c r="O140" s="33"/>
    </row>
    <row r="141" spans="2:15">
      <c r="B141" s="33"/>
      <c r="C141" s="33"/>
      <c r="D141" s="33"/>
      <c r="E141" s="33"/>
      <c r="F141" s="33"/>
      <c r="G141" s="47"/>
      <c r="H141" s="33"/>
      <c r="I141" s="33"/>
      <c r="J141" s="33"/>
      <c r="K141" s="33"/>
      <c r="L141" s="33"/>
      <c r="M141" s="33"/>
      <c r="N141" s="33"/>
      <c r="O141" s="33"/>
    </row>
    <row r="142" spans="2:15">
      <c r="B142" s="33"/>
      <c r="C142" s="33"/>
      <c r="D142" s="33"/>
      <c r="E142" s="33"/>
      <c r="F142" s="33"/>
      <c r="G142" s="47"/>
      <c r="H142" s="33"/>
      <c r="I142" s="33"/>
      <c r="J142" s="33"/>
      <c r="K142" s="33"/>
      <c r="L142" s="33"/>
      <c r="M142" s="33"/>
      <c r="N142" s="33"/>
      <c r="O142" s="33"/>
    </row>
    <row r="143" spans="2:15">
      <c r="B143" s="33"/>
      <c r="C143" s="33"/>
      <c r="D143" s="33"/>
      <c r="E143" s="33"/>
      <c r="F143" s="33"/>
      <c r="G143" s="47"/>
      <c r="H143" s="33"/>
      <c r="I143" s="33"/>
      <c r="J143" s="33"/>
      <c r="K143" s="33"/>
      <c r="L143" s="33"/>
      <c r="M143" s="33"/>
      <c r="N143" s="33"/>
      <c r="O143" s="33"/>
    </row>
    <row r="144" spans="2:15">
      <c r="B144" s="33"/>
      <c r="C144" s="33"/>
      <c r="D144" s="33"/>
      <c r="E144" s="33"/>
      <c r="F144" s="33"/>
      <c r="G144" s="47"/>
      <c r="H144" s="33"/>
      <c r="I144" s="33"/>
      <c r="J144" s="33"/>
      <c r="K144" s="33"/>
      <c r="L144" s="33"/>
      <c r="M144" s="33"/>
      <c r="N144" s="33"/>
      <c r="O144" s="33"/>
    </row>
    <row r="145" spans="2:15">
      <c r="B145" s="33"/>
      <c r="C145" s="33"/>
      <c r="D145" s="33"/>
      <c r="E145" s="33"/>
      <c r="F145" s="33"/>
      <c r="G145" s="47"/>
      <c r="H145" s="33"/>
      <c r="I145" s="33"/>
      <c r="J145" s="33"/>
      <c r="K145" s="33"/>
      <c r="L145" s="33"/>
      <c r="M145" s="33"/>
      <c r="N145" s="33"/>
      <c r="O145" s="33"/>
    </row>
    <row r="146" spans="2:15">
      <c r="B146" s="33"/>
      <c r="C146" s="33"/>
      <c r="D146" s="33"/>
      <c r="E146" s="33"/>
      <c r="F146" s="33"/>
      <c r="G146" s="47"/>
      <c r="H146" s="33"/>
      <c r="I146" s="33"/>
      <c r="J146" s="33"/>
      <c r="K146" s="33"/>
      <c r="L146" s="33"/>
      <c r="M146" s="33"/>
      <c r="N146" s="33"/>
      <c r="O146" s="33"/>
    </row>
    <row r="147" spans="2:15">
      <c r="B147" s="33"/>
      <c r="C147" s="33"/>
      <c r="D147" s="33"/>
      <c r="E147" s="33"/>
      <c r="F147" s="33"/>
      <c r="G147" s="47"/>
      <c r="H147" s="33"/>
      <c r="I147" s="33"/>
      <c r="J147" s="33"/>
      <c r="K147" s="33"/>
      <c r="L147" s="33"/>
      <c r="M147" s="33"/>
      <c r="N147" s="33"/>
      <c r="O147" s="33"/>
    </row>
    <row r="148" spans="2:15">
      <c r="B148" s="33"/>
      <c r="C148" s="33"/>
      <c r="D148" s="33"/>
      <c r="E148" s="33"/>
      <c r="F148" s="33"/>
      <c r="G148" s="47"/>
      <c r="H148" s="33"/>
      <c r="I148" s="33"/>
      <c r="J148" s="33"/>
      <c r="K148" s="33"/>
      <c r="L148" s="33"/>
      <c r="M148" s="33"/>
      <c r="N148" s="33"/>
      <c r="O148" s="33"/>
    </row>
    <row r="149" spans="2:15">
      <c r="B149" s="33"/>
      <c r="C149" s="33"/>
      <c r="D149" s="33"/>
      <c r="E149" s="33"/>
      <c r="F149" s="33"/>
      <c r="G149" s="47"/>
      <c r="H149" s="33"/>
      <c r="I149" s="33"/>
      <c r="J149" s="33"/>
      <c r="K149" s="33"/>
      <c r="L149" s="33"/>
      <c r="M149" s="33"/>
      <c r="N149" s="33"/>
      <c r="O149" s="33"/>
    </row>
    <row r="150" spans="2:15">
      <c r="B150" s="33"/>
      <c r="C150" s="33"/>
      <c r="D150" s="33"/>
      <c r="E150" s="33"/>
      <c r="F150" s="33"/>
      <c r="G150" s="47"/>
      <c r="H150" s="33"/>
      <c r="I150" s="33"/>
      <c r="J150" s="33"/>
      <c r="K150" s="33"/>
      <c r="L150" s="33"/>
      <c r="M150" s="33"/>
      <c r="N150" s="33"/>
      <c r="O150" s="33"/>
    </row>
    <row r="151" spans="2:15">
      <c r="B151" s="33"/>
      <c r="C151" s="33"/>
      <c r="D151" s="33"/>
      <c r="E151" s="33"/>
      <c r="F151" s="33"/>
      <c r="G151" s="47"/>
      <c r="H151" s="33"/>
      <c r="I151" s="33"/>
      <c r="J151" s="33"/>
      <c r="K151" s="33"/>
      <c r="L151" s="33"/>
      <c r="M151" s="33"/>
      <c r="N151" s="33"/>
      <c r="O151" s="33"/>
    </row>
    <row r="152" spans="2:15">
      <c r="B152" s="33"/>
      <c r="C152" s="33"/>
      <c r="D152" s="33"/>
      <c r="E152" s="33"/>
      <c r="F152" s="33"/>
      <c r="G152" s="47"/>
      <c r="H152" s="33"/>
      <c r="I152" s="33"/>
      <c r="J152" s="33"/>
      <c r="K152" s="33"/>
      <c r="L152" s="33"/>
      <c r="M152" s="33"/>
      <c r="N152" s="33"/>
      <c r="O152" s="33"/>
    </row>
    <row r="153" spans="2:15">
      <c r="B153" s="33"/>
      <c r="C153" s="33"/>
      <c r="D153" s="33"/>
      <c r="E153" s="33"/>
      <c r="F153" s="33"/>
      <c r="G153" s="47"/>
      <c r="H153" s="33"/>
      <c r="I153" s="33"/>
      <c r="J153" s="33"/>
      <c r="K153" s="33"/>
      <c r="L153" s="33"/>
      <c r="M153" s="33"/>
      <c r="N153" s="33"/>
      <c r="O153" s="33"/>
    </row>
    <row r="154" spans="2:15">
      <c r="B154" s="33"/>
      <c r="C154" s="33"/>
      <c r="D154" s="33"/>
      <c r="E154" s="33"/>
      <c r="F154" s="33"/>
      <c r="G154" s="47"/>
      <c r="H154" s="33"/>
      <c r="I154" s="33"/>
      <c r="J154" s="33"/>
      <c r="K154" s="33"/>
      <c r="L154" s="33"/>
      <c r="M154" s="33"/>
      <c r="N154" s="33"/>
      <c r="O154" s="33"/>
    </row>
    <row r="155" spans="2:15">
      <c r="B155" s="33"/>
      <c r="C155" s="33"/>
      <c r="D155" s="33"/>
      <c r="E155" s="33"/>
      <c r="F155" s="33"/>
      <c r="G155" s="47"/>
      <c r="H155" s="33"/>
      <c r="I155" s="33"/>
      <c r="J155" s="33"/>
      <c r="K155" s="33"/>
      <c r="L155" s="33"/>
      <c r="M155" s="33"/>
      <c r="N155" s="33"/>
      <c r="O155" s="33"/>
    </row>
    <row r="156" spans="2:15">
      <c r="B156" s="33"/>
      <c r="C156" s="33"/>
      <c r="D156" s="33"/>
      <c r="E156" s="33"/>
      <c r="F156" s="33"/>
      <c r="G156" s="47"/>
      <c r="H156" s="33"/>
      <c r="I156" s="33"/>
      <c r="J156" s="33"/>
      <c r="K156" s="33"/>
      <c r="L156" s="33"/>
      <c r="M156" s="33"/>
      <c r="N156" s="33"/>
      <c r="O156" s="33"/>
    </row>
    <row r="157" spans="2:15">
      <c r="B157" s="33"/>
      <c r="C157" s="33"/>
      <c r="D157" s="33"/>
      <c r="E157" s="33"/>
      <c r="F157" s="33"/>
      <c r="G157" s="47"/>
      <c r="H157" s="33"/>
      <c r="I157" s="33"/>
      <c r="J157" s="33"/>
      <c r="K157" s="33"/>
      <c r="L157" s="33"/>
      <c r="M157" s="33"/>
      <c r="N157" s="33"/>
      <c r="O157" s="33"/>
    </row>
    <row r="158" spans="2:15">
      <c r="B158" s="33"/>
      <c r="C158" s="33"/>
      <c r="D158" s="33"/>
      <c r="E158" s="33"/>
      <c r="F158" s="33"/>
      <c r="G158" s="47"/>
      <c r="H158" s="33"/>
      <c r="I158" s="33"/>
      <c r="J158" s="33"/>
      <c r="K158" s="33"/>
      <c r="L158" s="33"/>
      <c r="M158" s="33"/>
      <c r="N158" s="33"/>
      <c r="O158" s="33"/>
    </row>
    <row r="159" spans="2:15">
      <c r="B159" s="33"/>
      <c r="C159" s="33"/>
      <c r="D159" s="33"/>
      <c r="E159" s="33"/>
      <c r="F159" s="33"/>
      <c r="G159" s="47"/>
      <c r="H159" s="33"/>
      <c r="I159" s="33"/>
      <c r="J159" s="33"/>
      <c r="K159" s="33"/>
      <c r="L159" s="33"/>
      <c r="M159" s="33"/>
      <c r="N159" s="33"/>
      <c r="O159" s="33"/>
    </row>
    <row r="160" spans="2:15">
      <c r="B160" s="33"/>
      <c r="C160" s="33"/>
      <c r="D160" s="33"/>
      <c r="E160" s="33"/>
      <c r="F160" s="33"/>
      <c r="G160" s="47"/>
      <c r="H160" s="33"/>
      <c r="I160" s="33"/>
      <c r="J160" s="33"/>
      <c r="K160" s="33"/>
      <c r="L160" s="33"/>
      <c r="M160" s="33"/>
      <c r="N160" s="33"/>
      <c r="O160" s="33"/>
    </row>
    <row r="161" spans="2:15">
      <c r="B161" s="33"/>
      <c r="C161" s="33"/>
      <c r="D161" s="33"/>
      <c r="E161" s="33"/>
      <c r="F161" s="33"/>
      <c r="G161" s="47"/>
      <c r="H161" s="33"/>
      <c r="I161" s="33"/>
      <c r="J161" s="33"/>
      <c r="K161" s="33"/>
      <c r="L161" s="33"/>
      <c r="M161" s="33"/>
      <c r="N161" s="33"/>
      <c r="O161" s="33"/>
    </row>
    <row r="162" spans="2:15">
      <c r="B162" s="33"/>
      <c r="C162" s="33"/>
      <c r="D162" s="33"/>
      <c r="E162" s="33"/>
      <c r="F162" s="33"/>
      <c r="G162" s="47"/>
      <c r="H162" s="33"/>
      <c r="I162" s="33"/>
      <c r="J162" s="33"/>
      <c r="K162" s="33"/>
      <c r="L162" s="33"/>
      <c r="M162" s="33"/>
      <c r="N162" s="33"/>
      <c r="O162" s="33"/>
    </row>
    <row r="163" spans="2:15">
      <c r="B163" s="33"/>
      <c r="C163" s="33"/>
      <c r="D163" s="33"/>
      <c r="E163" s="33"/>
      <c r="F163" s="33"/>
      <c r="G163" s="47"/>
      <c r="H163" s="33"/>
      <c r="I163" s="33"/>
      <c r="J163" s="33"/>
      <c r="K163" s="33"/>
      <c r="L163" s="33"/>
      <c r="M163" s="33"/>
      <c r="N163" s="33"/>
      <c r="O163" s="33"/>
    </row>
    <row r="164" spans="2:15">
      <c r="B164" s="33"/>
      <c r="C164" s="33"/>
      <c r="D164" s="33"/>
      <c r="E164" s="33"/>
      <c r="F164" s="33"/>
      <c r="G164" s="47"/>
      <c r="H164" s="33"/>
      <c r="I164" s="33"/>
      <c r="J164" s="33"/>
      <c r="K164" s="33"/>
      <c r="L164" s="33"/>
      <c r="M164" s="33"/>
      <c r="N164" s="33"/>
      <c r="O164" s="33"/>
    </row>
    <row r="165" spans="2:15">
      <c r="B165" s="33"/>
      <c r="C165" s="33"/>
      <c r="D165" s="33"/>
      <c r="E165" s="33"/>
      <c r="F165" s="33"/>
      <c r="G165" s="47"/>
      <c r="H165" s="33"/>
      <c r="I165" s="33"/>
      <c r="J165" s="33"/>
      <c r="K165" s="33"/>
      <c r="L165" s="33"/>
      <c r="M165" s="33"/>
      <c r="N165" s="33"/>
      <c r="O165" s="33"/>
    </row>
    <row r="166" spans="2:15">
      <c r="B166" s="33"/>
      <c r="C166" s="33"/>
      <c r="D166" s="33"/>
      <c r="E166" s="33"/>
      <c r="F166" s="33"/>
      <c r="G166" s="47"/>
      <c r="H166" s="33"/>
      <c r="I166" s="33"/>
      <c r="J166" s="33"/>
      <c r="K166" s="33"/>
      <c r="L166" s="33"/>
      <c r="M166" s="33"/>
      <c r="N166" s="33"/>
      <c r="O166" s="33"/>
    </row>
    <row r="167" spans="2:15">
      <c r="B167" s="33"/>
      <c r="C167" s="33"/>
      <c r="D167" s="33"/>
      <c r="E167" s="33"/>
      <c r="F167" s="33"/>
      <c r="G167" s="47"/>
      <c r="H167" s="33"/>
      <c r="I167" s="33"/>
      <c r="J167" s="33"/>
      <c r="K167" s="33"/>
      <c r="L167" s="33"/>
      <c r="M167" s="33"/>
      <c r="N167" s="33"/>
      <c r="O167" s="33"/>
    </row>
    <row r="168" spans="2:15">
      <c r="B168" s="33"/>
      <c r="C168" s="33"/>
      <c r="D168" s="33"/>
      <c r="E168" s="33"/>
      <c r="F168" s="33"/>
      <c r="G168" s="47"/>
      <c r="H168" s="33"/>
      <c r="I168" s="33"/>
      <c r="J168" s="33"/>
      <c r="K168" s="33"/>
      <c r="L168" s="33"/>
      <c r="M168" s="33"/>
      <c r="N168" s="33"/>
      <c r="O168" s="33"/>
    </row>
    <row r="169" spans="2:15">
      <c r="B169" s="33"/>
      <c r="C169" s="33"/>
      <c r="D169" s="33"/>
      <c r="E169" s="33"/>
      <c r="F169" s="33"/>
      <c r="G169" s="47"/>
      <c r="H169" s="33"/>
      <c r="I169" s="33"/>
      <c r="J169" s="33"/>
      <c r="K169" s="33"/>
      <c r="L169" s="33"/>
      <c r="M169" s="33"/>
      <c r="N169" s="33"/>
      <c r="O169" s="33"/>
    </row>
    <row r="170" spans="2:15">
      <c r="B170" s="33"/>
      <c r="C170" s="33"/>
      <c r="D170" s="33"/>
      <c r="E170" s="33"/>
      <c r="F170" s="33"/>
      <c r="G170" s="47"/>
      <c r="H170" s="33"/>
      <c r="I170" s="33"/>
      <c r="J170" s="33"/>
      <c r="K170" s="33"/>
      <c r="L170" s="33"/>
      <c r="M170" s="33"/>
      <c r="N170" s="33"/>
      <c r="O170" s="33"/>
    </row>
    <row r="171" spans="2:15">
      <c r="B171" s="33"/>
      <c r="C171" s="33"/>
      <c r="D171" s="33"/>
      <c r="E171" s="33"/>
      <c r="F171" s="33"/>
      <c r="G171" s="47"/>
      <c r="H171" s="33"/>
      <c r="I171" s="33"/>
      <c r="J171" s="33"/>
      <c r="K171" s="33"/>
      <c r="L171" s="33"/>
      <c r="M171" s="33"/>
      <c r="N171" s="33"/>
      <c r="O171" s="33"/>
    </row>
    <row r="172" spans="2:15">
      <c r="B172" s="33"/>
      <c r="C172" s="33"/>
      <c r="D172" s="33"/>
      <c r="E172" s="33"/>
      <c r="F172" s="33"/>
      <c r="G172" s="47"/>
      <c r="H172" s="33"/>
      <c r="I172" s="33"/>
      <c r="J172" s="33"/>
      <c r="K172" s="33"/>
      <c r="L172" s="33"/>
      <c r="M172" s="33"/>
      <c r="N172" s="33"/>
      <c r="O172" s="33"/>
    </row>
    <row r="173" spans="2:15">
      <c r="B173" s="33"/>
      <c r="C173" s="33"/>
      <c r="D173" s="33"/>
      <c r="E173" s="33"/>
      <c r="F173" s="33"/>
      <c r="G173" s="47"/>
      <c r="H173" s="33"/>
      <c r="I173" s="33"/>
      <c r="J173" s="33"/>
      <c r="K173" s="33"/>
      <c r="L173" s="33"/>
      <c r="M173" s="33"/>
      <c r="N173" s="33"/>
      <c r="O173" s="33"/>
    </row>
    <row r="174" spans="2:15">
      <c r="B174" s="33"/>
      <c r="C174" s="33"/>
      <c r="D174" s="33"/>
      <c r="E174" s="33"/>
      <c r="F174" s="33"/>
      <c r="G174" s="47"/>
      <c r="H174" s="33"/>
      <c r="I174" s="33"/>
      <c r="J174" s="33"/>
      <c r="K174" s="33"/>
      <c r="L174" s="33"/>
      <c r="M174" s="33"/>
      <c r="N174" s="33"/>
      <c r="O174" s="33"/>
    </row>
    <row r="175" spans="2:15">
      <c r="B175" s="33"/>
      <c r="C175" s="33"/>
      <c r="D175" s="33"/>
      <c r="E175" s="33"/>
      <c r="F175" s="33"/>
      <c r="G175" s="47"/>
      <c r="H175" s="33"/>
      <c r="I175" s="33"/>
      <c r="J175" s="33"/>
      <c r="K175" s="33"/>
      <c r="L175" s="33"/>
      <c r="M175" s="33"/>
      <c r="N175" s="33"/>
      <c r="O175" s="33"/>
    </row>
    <row r="176" spans="2:15">
      <c r="B176" s="33"/>
      <c r="C176" s="33"/>
      <c r="D176" s="33"/>
      <c r="E176" s="33"/>
      <c r="F176" s="33"/>
      <c r="G176" s="47"/>
      <c r="H176" s="33"/>
      <c r="I176" s="33"/>
      <c r="J176" s="33"/>
      <c r="K176" s="33"/>
      <c r="L176" s="33"/>
      <c r="M176" s="33"/>
      <c r="N176" s="33"/>
      <c r="O176" s="33"/>
    </row>
    <row r="177" spans="2:15">
      <c r="B177" s="33"/>
      <c r="C177" s="33"/>
      <c r="D177" s="33"/>
      <c r="E177" s="33"/>
      <c r="F177" s="33"/>
      <c r="G177" s="47"/>
      <c r="H177" s="33"/>
      <c r="I177" s="33"/>
      <c r="J177" s="33"/>
      <c r="K177" s="33"/>
      <c r="L177" s="33"/>
      <c r="M177" s="33"/>
      <c r="N177" s="33"/>
      <c r="O177" s="33"/>
    </row>
    <row r="178" spans="2:15">
      <c r="B178" s="33"/>
      <c r="C178" s="33"/>
      <c r="D178" s="33"/>
      <c r="E178" s="33"/>
      <c r="F178" s="33"/>
      <c r="G178" s="47"/>
      <c r="H178" s="33"/>
      <c r="I178" s="33"/>
      <c r="J178" s="33"/>
      <c r="K178" s="33"/>
      <c r="L178" s="33"/>
      <c r="M178" s="33"/>
      <c r="N178" s="33"/>
      <c r="O178" s="33"/>
    </row>
    <row r="179" spans="2:15">
      <c r="B179" s="33"/>
      <c r="C179" s="33"/>
      <c r="D179" s="33"/>
      <c r="E179" s="33"/>
      <c r="F179" s="33"/>
      <c r="G179" s="47"/>
      <c r="H179" s="33"/>
      <c r="I179" s="33"/>
      <c r="J179" s="33"/>
      <c r="K179" s="33"/>
      <c r="L179" s="33"/>
      <c r="M179" s="33"/>
      <c r="N179" s="33"/>
      <c r="O179" s="33"/>
    </row>
    <row r="180" spans="2:15">
      <c r="B180" s="33"/>
      <c r="C180" s="33"/>
      <c r="D180" s="33"/>
      <c r="E180" s="33"/>
      <c r="F180" s="33"/>
      <c r="G180" s="47"/>
      <c r="H180" s="33"/>
      <c r="I180" s="33"/>
      <c r="J180" s="33"/>
      <c r="K180" s="33"/>
      <c r="L180" s="33"/>
      <c r="M180" s="33"/>
      <c r="N180" s="33"/>
      <c r="O180" s="33"/>
    </row>
    <row r="181" spans="2:15">
      <c r="B181" s="33"/>
      <c r="C181" s="33"/>
      <c r="D181" s="33"/>
      <c r="E181" s="33"/>
      <c r="F181" s="33"/>
      <c r="G181" s="47"/>
      <c r="H181" s="33"/>
      <c r="I181" s="33"/>
      <c r="J181" s="33"/>
      <c r="K181" s="33"/>
      <c r="L181" s="33"/>
      <c r="M181" s="33"/>
      <c r="N181" s="33"/>
      <c r="O181" s="33"/>
    </row>
    <row r="182" spans="2:15">
      <c r="B182" s="33"/>
      <c r="C182" s="33"/>
      <c r="D182" s="33"/>
      <c r="E182" s="33"/>
      <c r="F182" s="33"/>
      <c r="G182" s="47"/>
      <c r="H182" s="33"/>
      <c r="I182" s="33"/>
      <c r="J182" s="33"/>
      <c r="K182" s="33"/>
      <c r="L182" s="33"/>
      <c r="M182" s="33"/>
      <c r="N182" s="33"/>
      <c r="O182" s="33"/>
    </row>
    <row r="183" spans="2:15">
      <c r="B183" s="33"/>
      <c r="C183" s="33"/>
      <c r="D183" s="33"/>
      <c r="E183" s="33"/>
      <c r="F183" s="33"/>
      <c r="G183" s="47"/>
      <c r="H183" s="33"/>
      <c r="I183" s="33"/>
      <c r="J183" s="33"/>
      <c r="K183" s="33"/>
      <c r="L183" s="33"/>
      <c r="M183" s="33"/>
      <c r="N183" s="33"/>
      <c r="O183" s="33"/>
    </row>
    <row r="184" spans="2:15">
      <c r="B184" s="33"/>
      <c r="C184" s="33"/>
      <c r="D184" s="33"/>
      <c r="E184" s="33"/>
      <c r="F184" s="33"/>
      <c r="G184" s="47"/>
      <c r="H184" s="33"/>
      <c r="I184" s="33"/>
      <c r="J184" s="33"/>
      <c r="K184" s="33"/>
      <c r="L184" s="33"/>
      <c r="M184" s="33"/>
      <c r="N184" s="33"/>
      <c r="O184" s="33"/>
    </row>
    <row r="185" spans="2:15">
      <c r="B185" s="33"/>
      <c r="C185" s="33"/>
      <c r="D185" s="33"/>
      <c r="E185" s="33"/>
      <c r="F185" s="33"/>
      <c r="G185" s="47"/>
      <c r="H185" s="33"/>
      <c r="I185" s="33"/>
      <c r="J185" s="33"/>
      <c r="K185" s="33"/>
      <c r="L185" s="33"/>
      <c r="M185" s="33"/>
      <c r="N185" s="33"/>
      <c r="O185" s="33"/>
    </row>
    <row r="186" spans="2:15">
      <c r="B186" s="33"/>
      <c r="C186" s="33"/>
      <c r="D186" s="33"/>
      <c r="E186" s="33"/>
      <c r="F186" s="33"/>
      <c r="G186" s="47"/>
      <c r="H186" s="33"/>
      <c r="I186" s="33"/>
      <c r="J186" s="33"/>
      <c r="K186" s="33"/>
      <c r="L186" s="33"/>
      <c r="M186" s="33"/>
      <c r="N186" s="33"/>
      <c r="O186" s="33"/>
    </row>
    <row r="187" spans="2:15">
      <c r="B187" s="33"/>
      <c r="C187" s="33"/>
      <c r="D187" s="33"/>
      <c r="E187" s="33"/>
      <c r="F187" s="33"/>
      <c r="G187" s="47"/>
      <c r="H187" s="33"/>
      <c r="I187" s="33"/>
      <c r="J187" s="33"/>
      <c r="K187" s="33"/>
      <c r="L187" s="33"/>
      <c r="M187" s="33"/>
      <c r="N187" s="33"/>
      <c r="O187" s="33"/>
    </row>
    <row r="188" spans="2:15">
      <c r="B188" s="33"/>
      <c r="C188" s="33"/>
      <c r="D188" s="33"/>
      <c r="E188" s="33"/>
      <c r="F188" s="33"/>
      <c r="G188" s="47"/>
      <c r="H188" s="33"/>
      <c r="I188" s="33"/>
      <c r="J188" s="33"/>
      <c r="K188" s="33"/>
      <c r="L188" s="33"/>
      <c r="M188" s="33"/>
      <c r="N188" s="33"/>
      <c r="O188" s="33"/>
    </row>
    <row r="189" spans="2:15">
      <c r="B189" s="33"/>
      <c r="C189" s="33"/>
      <c r="D189" s="33"/>
      <c r="E189" s="33"/>
      <c r="F189" s="33"/>
      <c r="G189" s="47"/>
      <c r="H189" s="33"/>
      <c r="I189" s="33"/>
      <c r="J189" s="33"/>
      <c r="K189" s="33"/>
      <c r="L189" s="33"/>
      <c r="M189" s="33"/>
      <c r="N189" s="33"/>
      <c r="O189" s="33"/>
    </row>
    <row r="190" spans="2:15">
      <c r="B190" s="33"/>
      <c r="C190" s="33"/>
      <c r="D190" s="33"/>
      <c r="E190" s="33"/>
      <c r="F190" s="33"/>
      <c r="G190" s="47"/>
      <c r="H190" s="33"/>
      <c r="I190" s="33"/>
      <c r="J190" s="33"/>
      <c r="K190" s="33"/>
      <c r="L190" s="33"/>
      <c r="M190" s="33"/>
      <c r="N190" s="33"/>
      <c r="O190" s="33"/>
    </row>
    <row r="191" spans="2:15">
      <c r="B191" s="33"/>
      <c r="C191" s="33"/>
      <c r="D191" s="33"/>
      <c r="E191" s="33"/>
      <c r="F191" s="33"/>
      <c r="G191" s="47"/>
      <c r="H191" s="33"/>
      <c r="I191" s="33"/>
      <c r="J191" s="33"/>
      <c r="K191" s="33"/>
      <c r="L191" s="33"/>
      <c r="M191" s="33"/>
      <c r="N191" s="33"/>
      <c r="O191" s="33"/>
    </row>
    <row r="192" spans="2:15">
      <c r="B192" s="33"/>
      <c r="C192" s="33"/>
      <c r="D192" s="33"/>
      <c r="E192" s="33"/>
      <c r="F192" s="33"/>
      <c r="G192" s="47"/>
      <c r="H192" s="33"/>
      <c r="I192" s="33"/>
      <c r="J192" s="33"/>
      <c r="K192" s="33"/>
      <c r="L192" s="33"/>
      <c r="M192" s="33"/>
      <c r="N192" s="33"/>
      <c r="O192" s="33"/>
    </row>
    <row r="193" spans="2:15">
      <c r="B193" s="33"/>
      <c r="C193" s="33"/>
      <c r="D193" s="33"/>
      <c r="E193" s="33"/>
      <c r="F193" s="33"/>
      <c r="G193" s="47"/>
      <c r="H193" s="33"/>
      <c r="I193" s="33"/>
      <c r="J193" s="33"/>
      <c r="K193" s="33"/>
      <c r="L193" s="33"/>
      <c r="M193" s="33"/>
      <c r="N193" s="33"/>
      <c r="O193" s="33"/>
    </row>
    <row r="194" spans="2:15">
      <c r="B194" s="33"/>
      <c r="C194" s="33"/>
      <c r="D194" s="33"/>
      <c r="E194" s="33"/>
      <c r="F194" s="33"/>
      <c r="G194" s="47"/>
      <c r="H194" s="33"/>
      <c r="I194" s="33"/>
      <c r="J194" s="33"/>
      <c r="K194" s="33"/>
      <c r="L194" s="33"/>
      <c r="M194" s="33"/>
      <c r="N194" s="33"/>
      <c r="O194" s="33"/>
    </row>
    <row r="195" spans="2:15">
      <c r="B195" s="33"/>
      <c r="C195" s="33"/>
      <c r="D195" s="33"/>
      <c r="E195" s="33"/>
      <c r="F195" s="33"/>
      <c r="G195" s="47"/>
      <c r="H195" s="33"/>
      <c r="I195" s="33"/>
      <c r="J195" s="33"/>
      <c r="K195" s="33"/>
      <c r="L195" s="33"/>
      <c r="M195" s="33"/>
      <c r="N195" s="33"/>
      <c r="O195" s="33"/>
    </row>
    <row r="196" spans="2:15">
      <c r="B196" s="33"/>
      <c r="C196" s="33"/>
      <c r="D196" s="33"/>
      <c r="E196" s="33"/>
      <c r="F196" s="33"/>
      <c r="G196" s="47"/>
      <c r="H196" s="33"/>
      <c r="I196" s="33"/>
      <c r="J196" s="33"/>
      <c r="K196" s="33"/>
      <c r="L196" s="33"/>
      <c r="M196" s="33"/>
      <c r="N196" s="33"/>
      <c r="O196" s="33"/>
    </row>
    <row r="197" spans="2:15">
      <c r="B197" s="33"/>
      <c r="C197" s="33"/>
      <c r="D197" s="33"/>
      <c r="E197" s="33"/>
      <c r="F197" s="33"/>
      <c r="G197" s="47"/>
      <c r="H197" s="33"/>
      <c r="I197" s="33"/>
      <c r="J197" s="33"/>
      <c r="K197" s="33"/>
      <c r="L197" s="33"/>
      <c r="M197" s="33"/>
      <c r="N197" s="33"/>
      <c r="O197" s="33"/>
    </row>
    <row r="198" spans="2:15">
      <c r="B198" s="33"/>
      <c r="C198" s="33"/>
      <c r="D198" s="33"/>
      <c r="E198" s="33"/>
      <c r="F198" s="33"/>
      <c r="G198" s="47"/>
      <c r="H198" s="33"/>
      <c r="I198" s="33"/>
      <c r="J198" s="33"/>
      <c r="K198" s="33"/>
      <c r="L198" s="33"/>
      <c r="M198" s="33"/>
      <c r="N198" s="33"/>
      <c r="O198" s="33"/>
    </row>
    <row r="199" spans="2:15">
      <c r="B199" s="33"/>
      <c r="C199" s="33"/>
      <c r="D199" s="33"/>
      <c r="E199" s="33"/>
      <c r="F199" s="33"/>
      <c r="G199" s="47"/>
      <c r="H199" s="33"/>
      <c r="I199" s="33"/>
      <c r="J199" s="33"/>
      <c r="K199" s="33"/>
      <c r="L199" s="33"/>
      <c r="M199" s="33"/>
      <c r="N199" s="33"/>
      <c r="O199" s="33"/>
    </row>
    <row r="200" spans="2:15">
      <c r="B200" s="33"/>
      <c r="C200" s="33"/>
      <c r="D200" s="33"/>
      <c r="E200" s="33"/>
      <c r="F200" s="33"/>
      <c r="G200" s="47"/>
      <c r="H200" s="33"/>
      <c r="I200" s="33"/>
      <c r="J200" s="33"/>
      <c r="K200" s="33"/>
      <c r="L200" s="33"/>
      <c r="M200" s="33"/>
      <c r="N200" s="33"/>
      <c r="O200" s="33"/>
    </row>
    <row r="201" spans="2:15">
      <c r="B201" s="33"/>
      <c r="C201" s="33"/>
      <c r="D201" s="33"/>
      <c r="E201" s="33"/>
      <c r="F201" s="33"/>
      <c r="G201" s="47"/>
      <c r="H201" s="33"/>
      <c r="I201" s="33"/>
      <c r="J201" s="33"/>
      <c r="K201" s="33"/>
      <c r="L201" s="33"/>
      <c r="M201" s="33"/>
      <c r="N201" s="33"/>
      <c r="O201" s="33"/>
    </row>
    <row r="202" spans="2:15">
      <c r="B202" s="33"/>
      <c r="C202" s="33"/>
      <c r="D202" s="33"/>
      <c r="E202" s="33"/>
      <c r="F202" s="33"/>
      <c r="G202" s="47"/>
      <c r="H202" s="33"/>
      <c r="I202" s="33"/>
      <c r="J202" s="33"/>
      <c r="K202" s="33"/>
      <c r="L202" s="33"/>
      <c r="M202" s="33"/>
      <c r="N202" s="33"/>
      <c r="O202" s="33"/>
    </row>
    <row r="203" spans="2:15">
      <c r="B203" s="33"/>
      <c r="C203" s="33"/>
      <c r="D203" s="33"/>
      <c r="E203" s="33"/>
      <c r="F203" s="33"/>
      <c r="G203" s="47"/>
      <c r="H203" s="33"/>
      <c r="I203" s="33"/>
      <c r="J203" s="33"/>
      <c r="K203" s="33"/>
      <c r="L203" s="33"/>
      <c r="M203" s="33"/>
      <c r="N203" s="33"/>
      <c r="O203" s="33"/>
    </row>
    <row r="204" spans="2:15">
      <c r="B204" s="33"/>
      <c r="C204" s="33"/>
      <c r="D204" s="33"/>
      <c r="E204" s="33"/>
      <c r="F204" s="33"/>
      <c r="G204" s="47"/>
      <c r="H204" s="33"/>
      <c r="I204" s="33"/>
      <c r="J204" s="33"/>
      <c r="K204" s="33"/>
      <c r="L204" s="33"/>
      <c r="M204" s="33"/>
      <c r="N204" s="33"/>
      <c r="O204" s="33"/>
    </row>
    <row r="205" spans="2:15">
      <c r="B205" s="33"/>
      <c r="C205" s="33"/>
      <c r="D205" s="33"/>
      <c r="E205" s="33"/>
      <c r="F205" s="33"/>
      <c r="G205" s="47"/>
      <c r="H205" s="33"/>
      <c r="I205" s="33"/>
      <c r="J205" s="33"/>
      <c r="K205" s="33"/>
      <c r="L205" s="33"/>
      <c r="M205" s="33"/>
      <c r="N205" s="33"/>
      <c r="O205" s="33"/>
    </row>
    <row r="206" spans="2:15">
      <c r="B206" s="33"/>
      <c r="C206" s="33"/>
      <c r="D206" s="33"/>
      <c r="E206" s="33"/>
      <c r="F206" s="33"/>
      <c r="G206" s="47"/>
      <c r="H206" s="33"/>
      <c r="I206" s="33"/>
      <c r="J206" s="33"/>
      <c r="K206" s="33"/>
      <c r="L206" s="33"/>
      <c r="M206" s="33"/>
      <c r="N206" s="33"/>
      <c r="O206" s="33"/>
    </row>
    <row r="207" spans="2:15">
      <c r="B207" s="33"/>
      <c r="C207" s="33"/>
      <c r="D207" s="33"/>
      <c r="E207" s="33"/>
      <c r="F207" s="33"/>
      <c r="G207" s="47"/>
      <c r="H207" s="33"/>
      <c r="I207" s="33"/>
      <c r="J207" s="33"/>
      <c r="K207" s="33"/>
      <c r="L207" s="33"/>
      <c r="M207" s="33"/>
      <c r="N207" s="33"/>
      <c r="O207" s="33"/>
    </row>
    <row r="208" spans="2:15">
      <c r="B208" s="33"/>
      <c r="C208" s="33"/>
      <c r="D208" s="33"/>
      <c r="E208" s="33"/>
      <c r="F208" s="33"/>
      <c r="G208" s="47"/>
      <c r="H208" s="33"/>
      <c r="I208" s="33"/>
      <c r="J208" s="33"/>
      <c r="K208" s="33"/>
      <c r="L208" s="33"/>
      <c r="M208" s="33"/>
      <c r="N208" s="33"/>
      <c r="O208" s="33"/>
    </row>
    <row r="209" spans="2:15">
      <c r="B209" s="33"/>
      <c r="C209" s="33"/>
      <c r="D209" s="33"/>
      <c r="E209" s="33"/>
      <c r="F209" s="33"/>
      <c r="G209" s="47"/>
      <c r="H209" s="33"/>
      <c r="I209" s="33"/>
      <c r="J209" s="33"/>
      <c r="K209" s="33"/>
      <c r="L209" s="33"/>
      <c r="M209" s="33"/>
      <c r="N209" s="33"/>
      <c r="O209" s="33"/>
    </row>
    <row r="210" spans="2:15">
      <c r="B210" s="33"/>
      <c r="C210" s="33"/>
      <c r="D210" s="33"/>
      <c r="E210" s="33"/>
      <c r="F210" s="33"/>
      <c r="G210" s="47"/>
      <c r="H210" s="33"/>
      <c r="I210" s="33"/>
      <c r="J210" s="33"/>
      <c r="K210" s="33"/>
      <c r="L210" s="33"/>
      <c r="M210" s="33"/>
      <c r="N210" s="33"/>
      <c r="O210" s="33"/>
    </row>
    <row r="211" spans="2:15">
      <c r="B211" s="33"/>
      <c r="C211" s="33"/>
      <c r="D211" s="33"/>
      <c r="E211" s="33"/>
      <c r="F211" s="33"/>
      <c r="G211" s="47"/>
      <c r="H211" s="33"/>
      <c r="I211" s="33"/>
      <c r="J211" s="33"/>
      <c r="K211" s="33"/>
      <c r="L211" s="33"/>
      <c r="M211" s="33"/>
      <c r="N211" s="33"/>
      <c r="O211" s="33"/>
    </row>
    <row r="212" spans="2:15">
      <c r="B212" s="33"/>
      <c r="C212" s="33"/>
      <c r="D212" s="33"/>
      <c r="E212" s="33"/>
      <c r="F212" s="33"/>
      <c r="G212" s="47"/>
      <c r="H212" s="33"/>
      <c r="I212" s="33"/>
      <c r="J212" s="33"/>
      <c r="K212" s="33"/>
      <c r="L212" s="33"/>
      <c r="M212" s="33"/>
      <c r="N212" s="33"/>
      <c r="O212" s="33"/>
    </row>
    <row r="213" spans="2:15">
      <c r="B213" s="33"/>
      <c r="C213" s="33"/>
      <c r="D213" s="33"/>
      <c r="E213" s="33"/>
      <c r="F213" s="33"/>
      <c r="G213" s="47"/>
      <c r="H213" s="33"/>
      <c r="I213" s="33"/>
      <c r="J213" s="33"/>
      <c r="K213" s="33"/>
      <c r="L213" s="33"/>
      <c r="M213" s="33"/>
      <c r="N213" s="33"/>
      <c r="O213" s="33"/>
    </row>
    <row r="214" spans="2:15">
      <c r="B214" s="33"/>
      <c r="C214" s="33"/>
      <c r="D214" s="33"/>
      <c r="E214" s="33"/>
      <c r="F214" s="33"/>
      <c r="G214" s="47"/>
      <c r="H214" s="33"/>
      <c r="I214" s="33"/>
      <c r="J214" s="33"/>
      <c r="K214" s="33"/>
      <c r="L214" s="33"/>
      <c r="M214" s="33"/>
      <c r="N214" s="33"/>
      <c r="O214" s="33"/>
    </row>
    <row r="215" spans="2:15">
      <c r="B215" s="33"/>
      <c r="C215" s="33"/>
      <c r="D215" s="33"/>
      <c r="E215" s="33"/>
      <c r="F215" s="33"/>
      <c r="G215" s="47"/>
      <c r="H215" s="33"/>
      <c r="I215" s="33"/>
      <c r="J215" s="33"/>
      <c r="K215" s="33"/>
      <c r="L215" s="33"/>
      <c r="M215" s="33"/>
      <c r="N215" s="33"/>
      <c r="O215" s="33"/>
    </row>
    <row r="216" spans="2:15">
      <c r="B216" s="33"/>
      <c r="C216" s="33"/>
      <c r="D216" s="33"/>
      <c r="E216" s="33"/>
      <c r="F216" s="33"/>
      <c r="G216" s="47"/>
      <c r="H216" s="33"/>
      <c r="I216" s="33"/>
      <c r="J216" s="33"/>
      <c r="K216" s="33"/>
      <c r="L216" s="33"/>
      <c r="M216" s="33"/>
      <c r="N216" s="33"/>
      <c r="O216" s="33"/>
    </row>
    <row r="217" spans="2:15">
      <c r="B217" s="33"/>
      <c r="C217" s="33"/>
      <c r="D217" s="33"/>
      <c r="E217" s="33"/>
      <c r="F217" s="33"/>
      <c r="G217" s="47"/>
      <c r="H217" s="33"/>
      <c r="I217" s="33"/>
      <c r="J217" s="33"/>
      <c r="K217" s="33"/>
      <c r="L217" s="33"/>
      <c r="M217" s="33"/>
      <c r="N217" s="33"/>
      <c r="O217" s="33"/>
    </row>
    <row r="218" spans="2:15">
      <c r="B218" s="33"/>
      <c r="C218" s="33"/>
      <c r="D218" s="33"/>
      <c r="E218" s="33"/>
      <c r="F218" s="33"/>
      <c r="G218" s="47"/>
      <c r="H218" s="33"/>
      <c r="I218" s="33"/>
      <c r="J218" s="33"/>
      <c r="K218" s="33"/>
      <c r="L218" s="33"/>
      <c r="M218" s="33"/>
      <c r="N218" s="33"/>
      <c r="O218" s="33"/>
    </row>
    <row r="219" spans="2:15">
      <c r="B219" s="33"/>
      <c r="C219" s="33"/>
      <c r="D219" s="33"/>
      <c r="E219" s="33"/>
      <c r="F219" s="33"/>
      <c r="G219" s="47"/>
      <c r="H219" s="33"/>
      <c r="I219" s="33"/>
      <c r="J219" s="33"/>
      <c r="K219" s="33"/>
      <c r="L219" s="33"/>
      <c r="M219" s="33"/>
      <c r="N219" s="33"/>
      <c r="O219" s="33"/>
    </row>
    <row r="220" spans="2:15">
      <c r="B220" s="33"/>
      <c r="C220" s="33"/>
      <c r="D220" s="33"/>
      <c r="E220" s="33"/>
      <c r="F220" s="33"/>
      <c r="G220" s="47"/>
      <c r="H220" s="33"/>
      <c r="I220" s="33"/>
      <c r="J220" s="33"/>
      <c r="K220" s="33"/>
      <c r="L220" s="33"/>
      <c r="M220" s="33"/>
      <c r="N220" s="33"/>
      <c r="O220" s="33"/>
    </row>
    <row r="221" spans="2:15">
      <c r="B221" s="33"/>
      <c r="C221" s="33"/>
      <c r="D221" s="33"/>
      <c r="E221" s="33"/>
      <c r="F221" s="33"/>
      <c r="G221" s="47"/>
      <c r="H221" s="33"/>
      <c r="I221" s="33"/>
      <c r="J221" s="33"/>
      <c r="K221" s="33"/>
      <c r="L221" s="33"/>
      <c r="M221" s="33"/>
      <c r="N221" s="33"/>
      <c r="O221" s="33"/>
    </row>
    <row r="222" spans="2:15">
      <c r="B222" s="33"/>
      <c r="C222" s="33"/>
      <c r="D222" s="33"/>
      <c r="E222" s="33"/>
      <c r="F222" s="33"/>
      <c r="G222" s="47"/>
      <c r="H222" s="33"/>
      <c r="I222" s="33"/>
      <c r="J222" s="33"/>
      <c r="K222" s="33"/>
      <c r="L222" s="33"/>
      <c r="M222" s="33"/>
      <c r="N222" s="33"/>
      <c r="O222" s="33"/>
    </row>
    <row r="223" spans="2:15">
      <c r="B223" s="33"/>
      <c r="C223" s="33"/>
      <c r="D223" s="33"/>
      <c r="E223" s="33"/>
      <c r="F223" s="33"/>
      <c r="G223" s="47"/>
      <c r="H223" s="33"/>
      <c r="I223" s="33"/>
      <c r="J223" s="33"/>
      <c r="K223" s="33"/>
      <c r="L223" s="33"/>
      <c r="M223" s="33"/>
      <c r="N223" s="33"/>
      <c r="O223" s="33"/>
    </row>
    <row r="224" spans="2:15">
      <c r="B224" s="33"/>
      <c r="C224" s="33"/>
      <c r="D224" s="33"/>
      <c r="E224" s="33"/>
      <c r="F224" s="33"/>
      <c r="G224" s="47"/>
      <c r="H224" s="33"/>
      <c r="I224" s="33"/>
      <c r="J224" s="33"/>
      <c r="K224" s="33"/>
      <c r="L224" s="33"/>
      <c r="M224" s="33"/>
      <c r="N224" s="33"/>
      <c r="O224" s="33"/>
    </row>
    <row r="225" spans="2:15">
      <c r="B225" s="33"/>
      <c r="C225" s="33"/>
      <c r="D225" s="33"/>
      <c r="E225" s="33"/>
      <c r="F225" s="33"/>
      <c r="G225" s="47"/>
      <c r="H225" s="33"/>
      <c r="I225" s="33"/>
      <c r="J225" s="33"/>
      <c r="K225" s="33"/>
      <c r="L225" s="33"/>
      <c r="M225" s="33"/>
      <c r="N225" s="33"/>
      <c r="O225" s="33"/>
    </row>
    <row r="226" spans="2:15">
      <c r="B226" s="33"/>
      <c r="C226" s="33"/>
      <c r="D226" s="33"/>
      <c r="E226" s="33"/>
      <c r="F226" s="33"/>
      <c r="G226" s="47"/>
      <c r="H226" s="33"/>
      <c r="I226" s="33"/>
      <c r="J226" s="33"/>
      <c r="K226" s="33"/>
      <c r="L226" s="33"/>
      <c r="M226" s="33"/>
      <c r="N226" s="33"/>
      <c r="O226" s="33"/>
    </row>
    <row r="227" spans="2:15">
      <c r="B227" s="33"/>
      <c r="C227" s="33"/>
      <c r="D227" s="33"/>
      <c r="E227" s="33"/>
      <c r="F227" s="33"/>
      <c r="G227" s="47"/>
      <c r="H227" s="33"/>
      <c r="I227" s="33"/>
      <c r="J227" s="33"/>
      <c r="K227" s="33"/>
      <c r="L227" s="33"/>
      <c r="M227" s="33"/>
      <c r="N227" s="33"/>
      <c r="O227" s="33"/>
    </row>
    <row r="228" spans="2:15">
      <c r="B228" s="33"/>
      <c r="C228" s="33"/>
      <c r="D228" s="33"/>
      <c r="E228" s="33"/>
      <c r="F228" s="33"/>
      <c r="G228" s="47"/>
      <c r="H228" s="33"/>
      <c r="I228" s="33"/>
      <c r="J228" s="33"/>
      <c r="K228" s="33"/>
      <c r="L228" s="33"/>
      <c r="M228" s="33"/>
      <c r="N228" s="33"/>
      <c r="O228" s="33"/>
    </row>
    <row r="229" spans="2:15">
      <c r="B229" s="33"/>
      <c r="C229" s="33"/>
      <c r="D229" s="33"/>
      <c r="E229" s="33"/>
      <c r="F229" s="33"/>
      <c r="G229" s="47"/>
      <c r="H229" s="33"/>
      <c r="I229" s="33"/>
      <c r="J229" s="33"/>
      <c r="K229" s="33"/>
      <c r="L229" s="33"/>
      <c r="M229" s="33"/>
      <c r="N229" s="33"/>
      <c r="O229" s="33"/>
    </row>
    <row r="230" spans="2:15">
      <c r="B230" s="33"/>
      <c r="C230" s="33"/>
      <c r="D230" s="33"/>
      <c r="E230" s="33"/>
      <c r="F230" s="33"/>
      <c r="G230" s="47"/>
      <c r="H230" s="33"/>
      <c r="I230" s="33"/>
      <c r="J230" s="33"/>
      <c r="K230" s="33"/>
      <c r="L230" s="33"/>
      <c r="M230" s="33"/>
      <c r="N230" s="33"/>
      <c r="O230" s="33"/>
    </row>
    <row r="231" spans="2:15">
      <c r="B231" s="33"/>
      <c r="C231" s="33"/>
      <c r="D231" s="33"/>
      <c r="E231" s="33"/>
      <c r="F231" s="33"/>
      <c r="G231" s="47"/>
      <c r="H231" s="33"/>
      <c r="I231" s="33"/>
      <c r="J231" s="33"/>
      <c r="K231" s="33"/>
      <c r="L231" s="33"/>
      <c r="M231" s="33"/>
      <c r="N231" s="33"/>
      <c r="O231" s="33"/>
    </row>
    <row r="232" spans="2:15">
      <c r="B232" s="33"/>
      <c r="C232" s="33"/>
      <c r="D232" s="33"/>
      <c r="E232" s="33"/>
      <c r="F232" s="33"/>
      <c r="G232" s="47"/>
      <c r="H232" s="33"/>
      <c r="I232" s="33"/>
      <c r="J232" s="33"/>
      <c r="K232" s="33"/>
      <c r="L232" s="33"/>
      <c r="M232" s="33"/>
      <c r="N232" s="33"/>
      <c r="O232" s="33"/>
    </row>
    <row r="233" spans="2:15">
      <c r="B233" s="33"/>
      <c r="C233" s="33"/>
      <c r="D233" s="33"/>
      <c r="E233" s="33"/>
      <c r="F233" s="33"/>
      <c r="G233" s="47"/>
      <c r="H233" s="33"/>
      <c r="I233" s="33"/>
      <c r="J233" s="33"/>
      <c r="K233" s="33"/>
      <c r="L233" s="33"/>
      <c r="M233" s="33"/>
      <c r="N233" s="33"/>
      <c r="O233" s="33"/>
    </row>
    <row r="234" spans="2:15">
      <c r="B234" s="33"/>
      <c r="C234" s="33"/>
      <c r="D234" s="33"/>
      <c r="E234" s="33"/>
      <c r="F234" s="33"/>
      <c r="G234" s="47"/>
      <c r="H234" s="33"/>
      <c r="I234" s="33"/>
      <c r="J234" s="33"/>
      <c r="K234" s="33"/>
      <c r="L234" s="33"/>
      <c r="M234" s="33"/>
      <c r="N234" s="33"/>
      <c r="O234" s="33"/>
    </row>
    <row r="235" spans="2:15">
      <c r="B235" s="33"/>
      <c r="C235" s="33"/>
      <c r="D235" s="33"/>
      <c r="E235" s="33"/>
      <c r="F235" s="33"/>
      <c r="G235" s="47"/>
      <c r="H235" s="33"/>
      <c r="I235" s="33"/>
      <c r="J235" s="33"/>
      <c r="K235" s="33"/>
      <c r="L235" s="33"/>
      <c r="M235" s="33"/>
      <c r="N235" s="33"/>
      <c r="O235" s="33"/>
    </row>
    <row r="236" spans="2:15">
      <c r="B236" s="33"/>
      <c r="C236" s="33"/>
      <c r="D236" s="33"/>
      <c r="E236" s="33"/>
      <c r="F236" s="33"/>
      <c r="G236" s="47"/>
      <c r="H236" s="33"/>
      <c r="I236" s="33"/>
      <c r="J236" s="33"/>
      <c r="K236" s="33"/>
      <c r="L236" s="33"/>
      <c r="M236" s="33"/>
      <c r="N236" s="33"/>
      <c r="O236" s="33"/>
    </row>
    <row r="237" spans="2:15">
      <c r="B237" s="33"/>
      <c r="C237" s="33"/>
      <c r="D237" s="33"/>
      <c r="E237" s="33"/>
      <c r="F237" s="33"/>
      <c r="G237" s="47"/>
      <c r="H237" s="33"/>
      <c r="I237" s="33"/>
      <c r="J237" s="33"/>
      <c r="K237" s="33"/>
      <c r="L237" s="33"/>
      <c r="M237" s="33"/>
      <c r="N237" s="33"/>
      <c r="O237" s="33"/>
    </row>
    <row r="238" spans="2:15">
      <c r="B238" s="33"/>
      <c r="C238" s="33"/>
      <c r="D238" s="33"/>
      <c r="E238" s="33"/>
      <c r="F238" s="33"/>
      <c r="G238" s="47"/>
      <c r="H238" s="33"/>
      <c r="I238" s="33"/>
      <c r="J238" s="33"/>
      <c r="K238" s="33"/>
      <c r="L238" s="33"/>
      <c r="M238" s="33"/>
      <c r="N238" s="33"/>
      <c r="O238" s="33"/>
    </row>
    <row r="239" spans="2:15">
      <c r="B239" s="33"/>
      <c r="C239" s="33"/>
      <c r="D239" s="33"/>
      <c r="E239" s="33"/>
      <c r="F239" s="33"/>
      <c r="G239" s="47"/>
      <c r="H239" s="33"/>
      <c r="I239" s="33"/>
      <c r="J239" s="33"/>
      <c r="K239" s="33"/>
      <c r="L239" s="33"/>
      <c r="M239" s="33"/>
      <c r="N239" s="33"/>
      <c r="O239" s="33"/>
    </row>
    <row r="240" spans="2:15">
      <c r="B240" s="33"/>
      <c r="C240" s="33"/>
      <c r="D240" s="33"/>
      <c r="E240" s="33"/>
      <c r="F240" s="33"/>
      <c r="G240" s="47"/>
      <c r="H240" s="33"/>
      <c r="I240" s="33"/>
      <c r="J240" s="33"/>
      <c r="K240" s="33"/>
      <c r="L240" s="33"/>
      <c r="M240" s="33"/>
      <c r="N240" s="33"/>
      <c r="O240" s="33"/>
    </row>
    <row r="241" spans="2:15">
      <c r="B241" s="33"/>
      <c r="C241" s="33"/>
      <c r="D241" s="33"/>
      <c r="E241" s="33"/>
      <c r="F241" s="33"/>
      <c r="G241" s="47"/>
      <c r="H241" s="33"/>
      <c r="I241" s="33"/>
      <c r="J241" s="33"/>
      <c r="K241" s="33"/>
      <c r="L241" s="33"/>
      <c r="M241" s="33"/>
      <c r="N241" s="33"/>
      <c r="O241" s="33"/>
    </row>
    <row r="242" spans="2:15">
      <c r="B242" s="33"/>
      <c r="C242" s="33"/>
      <c r="D242" s="33"/>
      <c r="E242" s="33"/>
      <c r="F242" s="33"/>
      <c r="G242" s="47"/>
      <c r="H242" s="33"/>
      <c r="I242" s="33"/>
      <c r="J242" s="33"/>
      <c r="K242" s="33"/>
      <c r="L242" s="33"/>
      <c r="M242" s="33"/>
      <c r="N242" s="33"/>
      <c r="O242" s="33"/>
    </row>
    <row r="243" spans="2:15">
      <c r="B243" s="33"/>
      <c r="C243" s="33"/>
      <c r="D243" s="33"/>
      <c r="E243" s="33"/>
      <c r="F243" s="33"/>
      <c r="G243" s="47"/>
      <c r="H243" s="33"/>
      <c r="I243" s="33"/>
      <c r="J243" s="33"/>
      <c r="K243" s="33"/>
      <c r="L243" s="33"/>
      <c r="M243" s="33"/>
      <c r="N243" s="33"/>
      <c r="O243" s="33"/>
    </row>
    <row r="244" spans="2:15">
      <c r="B244" s="33"/>
      <c r="C244" s="33"/>
      <c r="D244" s="33"/>
      <c r="E244" s="33"/>
      <c r="F244" s="33"/>
      <c r="G244" s="47"/>
      <c r="H244" s="33"/>
      <c r="I244" s="33"/>
      <c r="J244" s="33"/>
      <c r="K244" s="33"/>
      <c r="L244" s="33"/>
      <c r="M244" s="33"/>
      <c r="N244" s="33"/>
      <c r="O244" s="33"/>
    </row>
    <row r="245" spans="2:15">
      <c r="B245" s="33"/>
      <c r="C245" s="33"/>
      <c r="D245" s="33"/>
      <c r="E245" s="33"/>
      <c r="F245" s="33"/>
      <c r="G245" s="47"/>
      <c r="H245" s="33"/>
      <c r="I245" s="33"/>
      <c r="J245" s="33"/>
      <c r="K245" s="33"/>
      <c r="L245" s="33"/>
      <c r="M245" s="33"/>
      <c r="N245" s="33"/>
      <c r="O245" s="33"/>
    </row>
    <row r="246" spans="2:15">
      <c r="B246" s="33"/>
      <c r="C246" s="33"/>
      <c r="D246" s="33"/>
      <c r="E246" s="33"/>
      <c r="F246" s="33"/>
      <c r="G246" s="47"/>
      <c r="H246" s="33"/>
      <c r="I246" s="33"/>
      <c r="J246" s="33"/>
      <c r="K246" s="33"/>
      <c r="L246" s="33"/>
      <c r="M246" s="33"/>
      <c r="N246" s="33"/>
      <c r="O246" s="33"/>
    </row>
    <row r="247" spans="2:15">
      <c r="B247" s="33"/>
      <c r="C247" s="33"/>
      <c r="D247" s="33"/>
      <c r="E247" s="33"/>
      <c r="F247" s="33"/>
      <c r="G247" s="47"/>
      <c r="H247" s="33"/>
      <c r="I247" s="33"/>
      <c r="J247" s="33"/>
      <c r="K247" s="33"/>
      <c r="L247" s="33"/>
      <c r="M247" s="33"/>
      <c r="N247" s="33"/>
      <c r="O247" s="33"/>
    </row>
    <row r="248" spans="2:15">
      <c r="B248" s="33"/>
      <c r="C248" s="33"/>
      <c r="D248" s="33"/>
      <c r="E248" s="33"/>
      <c r="F248" s="33"/>
      <c r="G248" s="47"/>
      <c r="H248" s="33"/>
      <c r="I248" s="33"/>
      <c r="J248" s="33"/>
      <c r="K248" s="33"/>
      <c r="L248" s="33"/>
      <c r="M248" s="33"/>
      <c r="N248" s="33"/>
      <c r="O248" s="33"/>
    </row>
    <row r="249" spans="2:15">
      <c r="B249" s="33"/>
      <c r="C249" s="33"/>
      <c r="D249" s="33"/>
      <c r="E249" s="33"/>
      <c r="F249" s="33"/>
      <c r="G249" s="47"/>
      <c r="H249" s="33"/>
      <c r="I249" s="33"/>
      <c r="J249" s="33"/>
      <c r="K249" s="33"/>
      <c r="L249" s="33"/>
      <c r="M249" s="33"/>
      <c r="N249" s="33"/>
      <c r="O249" s="33"/>
    </row>
    <row r="250" spans="2:15">
      <c r="B250" s="33"/>
      <c r="C250" s="33"/>
      <c r="D250" s="33"/>
      <c r="E250" s="33"/>
      <c r="F250" s="33"/>
      <c r="G250" s="47"/>
      <c r="H250" s="33"/>
      <c r="I250" s="33"/>
      <c r="J250" s="33"/>
      <c r="K250" s="33"/>
      <c r="L250" s="33"/>
      <c r="M250" s="33"/>
      <c r="N250" s="33"/>
      <c r="O250" s="33"/>
    </row>
    <row r="251" spans="2:15">
      <c r="B251" s="33"/>
      <c r="C251" s="33"/>
      <c r="D251" s="33"/>
      <c r="E251" s="33"/>
      <c r="F251" s="33"/>
      <c r="G251" s="47"/>
      <c r="H251" s="33"/>
      <c r="I251" s="33"/>
      <c r="J251" s="33"/>
      <c r="K251" s="33"/>
      <c r="L251" s="33"/>
      <c r="M251" s="33"/>
      <c r="N251" s="33"/>
      <c r="O251" s="33"/>
    </row>
    <row r="252" spans="2:15">
      <c r="B252" s="33"/>
      <c r="C252" s="33"/>
      <c r="D252" s="33"/>
      <c r="E252" s="33"/>
      <c r="F252" s="33"/>
      <c r="G252" s="47"/>
      <c r="H252" s="33"/>
      <c r="I252" s="33"/>
      <c r="J252" s="33"/>
      <c r="K252" s="33"/>
      <c r="L252" s="33"/>
      <c r="M252" s="33"/>
      <c r="N252" s="33"/>
      <c r="O252" s="33"/>
    </row>
    <row r="253" spans="2:15">
      <c r="B253" s="33"/>
      <c r="C253" s="33"/>
      <c r="D253" s="33"/>
      <c r="E253" s="33"/>
      <c r="F253" s="33"/>
      <c r="G253" s="47"/>
      <c r="H253" s="33"/>
      <c r="I253" s="33"/>
      <c r="J253" s="33"/>
      <c r="K253" s="33"/>
      <c r="L253" s="33"/>
      <c r="M253" s="33"/>
      <c r="N253" s="33"/>
      <c r="O253" s="33"/>
    </row>
    <row r="254" spans="2:15">
      <c r="B254" s="33"/>
      <c r="C254" s="33"/>
      <c r="D254" s="33"/>
      <c r="E254" s="33"/>
      <c r="F254" s="33"/>
      <c r="G254" s="47"/>
      <c r="H254" s="33"/>
      <c r="I254" s="33"/>
      <c r="J254" s="33"/>
      <c r="K254" s="33"/>
      <c r="L254" s="33"/>
      <c r="M254" s="33"/>
      <c r="N254" s="33"/>
      <c r="O254" s="33"/>
    </row>
    <row r="255" spans="2:15">
      <c r="B255" s="33"/>
      <c r="C255" s="33"/>
      <c r="D255" s="33"/>
      <c r="E255" s="33"/>
      <c r="F255" s="33"/>
      <c r="G255" s="47"/>
      <c r="H255" s="33"/>
      <c r="I255" s="33"/>
      <c r="J255" s="33"/>
      <c r="K255" s="33"/>
      <c r="L255" s="33"/>
      <c r="M255" s="33"/>
      <c r="N255" s="33"/>
      <c r="O255" s="33"/>
    </row>
    <row r="256" spans="2:15">
      <c r="B256" s="33"/>
      <c r="C256" s="33"/>
      <c r="D256" s="33"/>
      <c r="E256" s="33"/>
      <c r="F256" s="33"/>
      <c r="G256" s="47"/>
      <c r="H256" s="33"/>
      <c r="I256" s="33"/>
      <c r="J256" s="33"/>
      <c r="K256" s="33"/>
      <c r="L256" s="33"/>
      <c r="M256" s="33"/>
      <c r="N256" s="33"/>
      <c r="O256" s="33"/>
    </row>
    <row r="257" spans="2:15">
      <c r="B257" s="33"/>
      <c r="C257" s="33"/>
      <c r="D257" s="33"/>
      <c r="E257" s="33"/>
      <c r="F257" s="33"/>
      <c r="G257" s="47"/>
      <c r="H257" s="33"/>
      <c r="I257" s="33"/>
      <c r="J257" s="33"/>
      <c r="K257" s="33"/>
      <c r="L257" s="33"/>
      <c r="M257" s="33"/>
      <c r="N257" s="33"/>
      <c r="O257" s="33"/>
    </row>
    <row r="258" spans="2:15">
      <c r="B258" s="33"/>
      <c r="C258" s="33"/>
      <c r="D258" s="33"/>
      <c r="E258" s="33"/>
      <c r="F258" s="33"/>
      <c r="G258" s="47"/>
      <c r="H258" s="33"/>
      <c r="I258" s="33"/>
      <c r="J258" s="33"/>
      <c r="K258" s="33"/>
      <c r="L258" s="33"/>
      <c r="M258" s="33"/>
      <c r="N258" s="33"/>
      <c r="O258" s="33"/>
    </row>
    <row r="259" spans="2:15">
      <c r="B259" s="33"/>
      <c r="C259" s="33"/>
      <c r="D259" s="33"/>
      <c r="E259" s="33"/>
      <c r="F259" s="33"/>
      <c r="G259" s="47"/>
      <c r="H259" s="33"/>
      <c r="I259" s="33"/>
      <c r="J259" s="33"/>
      <c r="K259" s="33"/>
      <c r="L259" s="33"/>
      <c r="M259" s="33"/>
      <c r="N259" s="33"/>
      <c r="O259" s="33"/>
    </row>
    <row r="260" spans="2:15">
      <c r="B260" s="33"/>
      <c r="C260" s="33"/>
      <c r="D260" s="33"/>
      <c r="E260" s="33"/>
      <c r="F260" s="33"/>
      <c r="G260" s="47"/>
      <c r="H260" s="33"/>
      <c r="I260" s="33"/>
      <c r="J260" s="33"/>
      <c r="K260" s="33"/>
      <c r="L260" s="33"/>
      <c r="M260" s="33"/>
      <c r="N260" s="33"/>
      <c r="O260" s="33"/>
    </row>
    <row r="261" spans="2:15">
      <c r="B261" s="33"/>
      <c r="C261" s="33"/>
      <c r="D261" s="33"/>
      <c r="E261" s="33"/>
      <c r="F261" s="33"/>
      <c r="G261" s="47"/>
      <c r="H261" s="33"/>
      <c r="I261" s="33"/>
      <c r="J261" s="33"/>
      <c r="K261" s="33"/>
      <c r="L261" s="33"/>
      <c r="M261" s="33"/>
      <c r="N261" s="33"/>
      <c r="O261" s="33"/>
    </row>
    <row r="262" spans="2:15">
      <c r="B262" s="33"/>
      <c r="C262" s="33"/>
      <c r="D262" s="33"/>
      <c r="E262" s="33"/>
      <c r="F262" s="33"/>
      <c r="G262" s="47"/>
      <c r="H262" s="33"/>
      <c r="I262" s="33"/>
      <c r="J262" s="33"/>
      <c r="K262" s="33"/>
      <c r="L262" s="33"/>
      <c r="M262" s="33"/>
      <c r="N262" s="33"/>
      <c r="O262" s="33"/>
    </row>
    <row r="263" spans="2:15">
      <c r="B263" s="33"/>
      <c r="C263" s="33"/>
      <c r="D263" s="33"/>
      <c r="E263" s="33"/>
      <c r="F263" s="33"/>
      <c r="G263" s="47"/>
      <c r="H263" s="33"/>
      <c r="I263" s="33"/>
      <c r="J263" s="33"/>
      <c r="K263" s="33"/>
      <c r="L263" s="33"/>
      <c r="M263" s="33"/>
      <c r="N263" s="33"/>
      <c r="O263" s="33"/>
    </row>
    <row r="264" spans="2:15">
      <c r="B264" s="33"/>
      <c r="C264" s="33"/>
      <c r="D264" s="33"/>
      <c r="E264" s="33"/>
      <c r="F264" s="33"/>
      <c r="G264" s="47"/>
      <c r="H264" s="33"/>
      <c r="I264" s="33"/>
      <c r="J264" s="33"/>
      <c r="K264" s="33"/>
      <c r="L264" s="33"/>
      <c r="M264" s="33"/>
      <c r="N264" s="33"/>
      <c r="O264" s="33"/>
    </row>
    <row r="265" spans="2:15">
      <c r="B265" s="33"/>
      <c r="C265" s="33"/>
      <c r="D265" s="33"/>
      <c r="E265" s="33"/>
      <c r="F265" s="33"/>
      <c r="G265" s="47"/>
      <c r="H265" s="33"/>
      <c r="I265" s="33"/>
      <c r="J265" s="33"/>
      <c r="K265" s="33"/>
      <c r="L265" s="33"/>
      <c r="M265" s="33"/>
      <c r="N265" s="33"/>
      <c r="O265" s="33"/>
    </row>
    <row r="266" spans="2:15">
      <c r="B266" s="33"/>
      <c r="C266" s="33"/>
      <c r="D266" s="33"/>
      <c r="E266" s="33"/>
      <c r="F266" s="33"/>
      <c r="G266" s="47"/>
      <c r="H266" s="33"/>
      <c r="I266" s="33"/>
      <c r="J266" s="33"/>
      <c r="K266" s="33"/>
      <c r="L266" s="33"/>
      <c r="M266" s="33"/>
      <c r="N266" s="33"/>
      <c r="O266" s="33"/>
    </row>
    <row r="267" spans="2:15">
      <c r="B267" s="33"/>
      <c r="C267" s="33"/>
      <c r="D267" s="33"/>
      <c r="E267" s="33"/>
      <c r="F267" s="33"/>
      <c r="G267" s="47"/>
      <c r="H267" s="33"/>
      <c r="I267" s="33"/>
      <c r="J267" s="33"/>
      <c r="K267" s="33"/>
      <c r="L267" s="33"/>
      <c r="M267" s="33"/>
      <c r="N267" s="33"/>
      <c r="O267" s="33"/>
    </row>
    <row r="268" spans="2:15">
      <c r="B268" s="33"/>
      <c r="C268" s="33"/>
      <c r="D268" s="33"/>
      <c r="E268" s="33"/>
      <c r="F268" s="33"/>
      <c r="G268" s="47"/>
      <c r="H268" s="33"/>
      <c r="I268" s="33"/>
      <c r="J268" s="33"/>
      <c r="K268" s="33"/>
      <c r="L268" s="33"/>
      <c r="M268" s="33"/>
      <c r="N268" s="33"/>
      <c r="O268" s="33"/>
    </row>
    <row r="269" spans="2:15">
      <c r="B269" s="33"/>
      <c r="C269" s="33"/>
      <c r="D269" s="33"/>
      <c r="E269" s="33"/>
      <c r="F269" s="33"/>
      <c r="G269" s="47"/>
      <c r="H269" s="33"/>
      <c r="I269" s="33"/>
      <c r="J269" s="33"/>
      <c r="K269" s="33"/>
      <c r="L269" s="33"/>
      <c r="M269" s="33"/>
      <c r="N269" s="33"/>
      <c r="O269" s="33"/>
    </row>
    <row r="270" spans="2:15">
      <c r="B270" s="33"/>
      <c r="C270" s="33"/>
      <c r="D270" s="33"/>
      <c r="E270" s="33"/>
      <c r="F270" s="33"/>
      <c r="G270" s="47"/>
      <c r="H270" s="33"/>
      <c r="I270" s="33"/>
      <c r="J270" s="33"/>
      <c r="K270" s="33"/>
      <c r="L270" s="33"/>
      <c r="M270" s="33"/>
      <c r="N270" s="33"/>
      <c r="O270" s="33"/>
    </row>
    <row r="271" spans="2:15">
      <c r="B271" s="33"/>
      <c r="C271" s="33"/>
      <c r="D271" s="33"/>
      <c r="E271" s="33"/>
      <c r="F271" s="33"/>
      <c r="G271" s="47"/>
      <c r="H271" s="33"/>
      <c r="I271" s="33"/>
      <c r="J271" s="33"/>
      <c r="K271" s="33"/>
      <c r="L271" s="33"/>
      <c r="M271" s="33"/>
      <c r="N271" s="33"/>
      <c r="O271" s="33"/>
    </row>
    <row r="272" spans="2:15">
      <c r="B272" s="33"/>
      <c r="C272" s="33"/>
      <c r="D272" s="33"/>
      <c r="E272" s="33"/>
      <c r="F272" s="33"/>
      <c r="G272" s="47"/>
      <c r="H272" s="33"/>
      <c r="I272" s="33"/>
      <c r="J272" s="33"/>
      <c r="K272" s="33"/>
      <c r="L272" s="33"/>
      <c r="M272" s="33"/>
      <c r="N272" s="33"/>
      <c r="O272" s="33"/>
    </row>
    <row r="273" spans="2:15">
      <c r="B273" s="33"/>
      <c r="C273" s="33"/>
      <c r="D273" s="33"/>
      <c r="E273" s="33"/>
      <c r="F273" s="33"/>
      <c r="G273" s="47"/>
      <c r="H273" s="33"/>
      <c r="I273" s="33"/>
      <c r="J273" s="33"/>
      <c r="K273" s="33"/>
      <c r="L273" s="33"/>
      <c r="M273" s="33"/>
      <c r="N273" s="33"/>
      <c r="O273" s="33"/>
    </row>
    <row r="274" spans="2:15">
      <c r="B274" s="33"/>
      <c r="C274" s="33"/>
      <c r="D274" s="33"/>
      <c r="E274" s="33"/>
      <c r="F274" s="33"/>
      <c r="G274" s="47"/>
      <c r="H274" s="33"/>
      <c r="I274" s="33"/>
      <c r="J274" s="33"/>
      <c r="K274" s="33"/>
      <c r="L274" s="33"/>
      <c r="M274" s="33"/>
      <c r="N274" s="33"/>
      <c r="O274" s="33"/>
    </row>
    <row r="275" spans="2:15">
      <c r="B275" s="33"/>
      <c r="C275" s="33"/>
      <c r="D275" s="33"/>
      <c r="E275" s="33"/>
      <c r="F275" s="33"/>
      <c r="G275" s="47"/>
      <c r="H275" s="33"/>
      <c r="I275" s="33"/>
      <c r="J275" s="33"/>
      <c r="K275" s="33"/>
      <c r="L275" s="33"/>
      <c r="M275" s="33"/>
      <c r="N275" s="33"/>
      <c r="O275" s="33"/>
    </row>
    <row r="276" spans="2:15">
      <c r="B276" s="33"/>
      <c r="C276" s="33"/>
      <c r="D276" s="33"/>
      <c r="E276" s="33"/>
      <c r="F276" s="33"/>
      <c r="G276" s="47"/>
      <c r="H276" s="33"/>
      <c r="I276" s="33"/>
      <c r="J276" s="33"/>
      <c r="K276" s="33"/>
      <c r="L276" s="33"/>
      <c r="M276" s="33"/>
      <c r="N276" s="33"/>
      <c r="O276" s="33"/>
    </row>
    <row r="277" spans="2:15">
      <c r="B277" s="33"/>
      <c r="C277" s="33"/>
      <c r="D277" s="33"/>
      <c r="E277" s="33"/>
      <c r="F277" s="33"/>
      <c r="G277" s="47"/>
      <c r="H277" s="33"/>
      <c r="I277" s="33"/>
      <c r="J277" s="33"/>
      <c r="K277" s="33"/>
      <c r="L277" s="33"/>
      <c r="M277" s="33"/>
      <c r="N277" s="33"/>
      <c r="O277" s="33"/>
    </row>
    <row r="278" spans="2:15">
      <c r="B278" s="33"/>
      <c r="C278" s="33"/>
      <c r="D278" s="33"/>
      <c r="E278" s="33"/>
      <c r="F278" s="33"/>
      <c r="G278" s="47"/>
      <c r="H278" s="33"/>
      <c r="I278" s="33"/>
      <c r="J278" s="33"/>
      <c r="K278" s="33"/>
      <c r="L278" s="33"/>
      <c r="M278" s="33"/>
      <c r="N278" s="33"/>
      <c r="O278" s="33"/>
    </row>
    <row r="279" spans="2:15">
      <c r="B279" s="33"/>
      <c r="C279" s="33"/>
      <c r="D279" s="33"/>
      <c r="E279" s="33"/>
      <c r="F279" s="33"/>
      <c r="G279" s="47"/>
      <c r="H279" s="33"/>
      <c r="I279" s="33"/>
      <c r="J279" s="33"/>
      <c r="K279" s="33"/>
      <c r="L279" s="33"/>
      <c r="M279" s="33"/>
      <c r="N279" s="33"/>
      <c r="O279" s="33"/>
    </row>
    <row r="280" spans="2:15">
      <c r="B280" s="33"/>
      <c r="C280" s="33"/>
      <c r="D280" s="33"/>
      <c r="E280" s="33"/>
      <c r="F280" s="33"/>
      <c r="G280" s="47"/>
      <c r="H280" s="33"/>
      <c r="I280" s="33"/>
      <c r="J280" s="33"/>
      <c r="K280" s="33"/>
      <c r="L280" s="33"/>
      <c r="M280" s="33"/>
      <c r="N280" s="33"/>
      <c r="O280" s="33"/>
    </row>
    <row r="281" spans="2:15">
      <c r="B281" s="33"/>
      <c r="C281" s="33"/>
      <c r="D281" s="33"/>
      <c r="E281" s="33"/>
      <c r="F281" s="33"/>
      <c r="G281" s="47"/>
      <c r="H281" s="33"/>
      <c r="I281" s="33"/>
      <c r="J281" s="33"/>
      <c r="K281" s="33"/>
      <c r="L281" s="33"/>
      <c r="M281" s="33"/>
      <c r="N281" s="33"/>
      <c r="O281" s="33"/>
    </row>
    <row r="282" spans="2:15">
      <c r="B282" s="33"/>
      <c r="C282" s="33"/>
      <c r="D282" s="33"/>
      <c r="E282" s="33"/>
      <c r="F282" s="33"/>
      <c r="G282" s="47"/>
      <c r="H282" s="33"/>
      <c r="I282" s="33"/>
      <c r="J282" s="33"/>
      <c r="K282" s="33"/>
      <c r="L282" s="33"/>
      <c r="M282" s="33"/>
      <c r="N282" s="33"/>
      <c r="O282" s="33"/>
    </row>
    <row r="283" spans="2:15">
      <c r="B283" s="33"/>
      <c r="C283" s="33"/>
      <c r="D283" s="33"/>
      <c r="E283" s="33"/>
      <c r="F283" s="33"/>
      <c r="G283" s="47"/>
      <c r="H283" s="33"/>
      <c r="I283" s="33"/>
      <c r="J283" s="33"/>
      <c r="K283" s="33"/>
      <c r="L283" s="33"/>
      <c r="M283" s="33"/>
      <c r="N283" s="33"/>
      <c r="O283" s="33"/>
    </row>
    <row r="284" spans="2:15">
      <c r="B284" s="33"/>
      <c r="C284" s="33"/>
      <c r="D284" s="33"/>
      <c r="E284" s="33"/>
      <c r="F284" s="33"/>
      <c r="G284" s="47"/>
      <c r="H284" s="33"/>
      <c r="I284" s="33"/>
      <c r="J284" s="33"/>
      <c r="K284" s="33"/>
      <c r="L284" s="33"/>
      <c r="M284" s="33"/>
      <c r="N284" s="33"/>
      <c r="O284" s="33"/>
    </row>
    <row r="285" spans="2:15">
      <c r="B285" s="33"/>
      <c r="C285" s="33"/>
      <c r="D285" s="33"/>
      <c r="E285" s="33"/>
      <c r="F285" s="33"/>
      <c r="G285" s="47"/>
      <c r="H285" s="33"/>
      <c r="I285" s="33"/>
      <c r="J285" s="33"/>
      <c r="K285" s="33"/>
      <c r="L285" s="33"/>
      <c r="M285" s="33"/>
      <c r="N285" s="33"/>
      <c r="O285" s="33"/>
    </row>
    <row r="286" spans="2:15">
      <c r="B286" s="33"/>
      <c r="C286" s="33"/>
      <c r="D286" s="33"/>
      <c r="E286" s="33"/>
      <c r="F286" s="33"/>
      <c r="G286" s="47"/>
      <c r="H286" s="33"/>
      <c r="I286" s="33"/>
      <c r="J286" s="33"/>
      <c r="K286" s="33"/>
      <c r="L286" s="33"/>
      <c r="M286" s="33"/>
      <c r="N286" s="33"/>
      <c r="O286" s="33"/>
    </row>
    <row r="287" spans="2:15">
      <c r="B287" s="33"/>
      <c r="C287" s="33"/>
      <c r="D287" s="33"/>
      <c r="E287" s="33"/>
      <c r="F287" s="33"/>
      <c r="G287" s="47"/>
      <c r="H287" s="33"/>
      <c r="I287" s="33"/>
      <c r="J287" s="33"/>
      <c r="K287" s="33"/>
      <c r="L287" s="33"/>
      <c r="M287" s="33"/>
      <c r="N287" s="33"/>
      <c r="O287" s="33"/>
    </row>
    <row r="288" spans="2:15">
      <c r="B288" s="33"/>
      <c r="C288" s="33"/>
      <c r="D288" s="33"/>
      <c r="E288" s="33"/>
      <c r="F288" s="33"/>
      <c r="G288" s="47"/>
      <c r="H288" s="33"/>
      <c r="I288" s="33"/>
      <c r="J288" s="33"/>
      <c r="K288" s="33"/>
      <c r="L288" s="33"/>
      <c r="M288" s="33"/>
      <c r="N288" s="33"/>
      <c r="O288" s="33"/>
    </row>
    <row r="289" spans="2:15">
      <c r="B289" s="33"/>
      <c r="C289" s="33"/>
      <c r="D289" s="33"/>
      <c r="E289" s="33"/>
      <c r="F289" s="33"/>
      <c r="G289" s="47"/>
      <c r="H289" s="33"/>
      <c r="I289" s="33"/>
      <c r="J289" s="33"/>
      <c r="K289" s="33"/>
      <c r="L289" s="33"/>
      <c r="M289" s="33"/>
      <c r="N289" s="33"/>
      <c r="O289" s="33"/>
    </row>
    <row r="290" spans="2:15">
      <c r="B290" s="33"/>
      <c r="C290" s="33"/>
      <c r="D290" s="33"/>
      <c r="E290" s="33"/>
      <c r="F290" s="33"/>
      <c r="G290" s="47"/>
      <c r="H290" s="33"/>
      <c r="I290" s="33"/>
      <c r="J290" s="33"/>
      <c r="K290" s="33"/>
      <c r="L290" s="33"/>
      <c r="M290" s="33"/>
      <c r="N290" s="33"/>
      <c r="O290" s="33"/>
    </row>
    <row r="291" spans="2:15">
      <c r="B291" s="33"/>
      <c r="C291" s="33"/>
      <c r="D291" s="33"/>
      <c r="E291" s="33"/>
      <c r="F291" s="33"/>
      <c r="G291" s="47"/>
      <c r="H291" s="33"/>
      <c r="I291" s="33"/>
      <c r="J291" s="33"/>
      <c r="K291" s="33"/>
      <c r="L291" s="33"/>
      <c r="M291" s="33"/>
      <c r="N291" s="33"/>
      <c r="O291" s="33"/>
    </row>
    <row r="292" spans="2:15">
      <c r="B292" s="33"/>
      <c r="C292" s="33"/>
      <c r="D292" s="33"/>
      <c r="E292" s="33"/>
      <c r="F292" s="33"/>
      <c r="G292" s="47"/>
      <c r="H292" s="33"/>
      <c r="I292" s="33"/>
      <c r="J292" s="33"/>
      <c r="K292" s="33"/>
      <c r="L292" s="33"/>
      <c r="M292" s="33"/>
      <c r="N292" s="33"/>
      <c r="O292" s="33"/>
    </row>
    <row r="293" spans="2:15">
      <c r="B293" s="33"/>
      <c r="C293" s="33"/>
      <c r="D293" s="33"/>
      <c r="E293" s="33"/>
      <c r="F293" s="33"/>
      <c r="G293" s="47"/>
      <c r="H293" s="33"/>
      <c r="I293" s="33"/>
      <c r="J293" s="33"/>
      <c r="K293" s="33"/>
      <c r="L293" s="33"/>
      <c r="M293" s="33"/>
      <c r="N293" s="33"/>
      <c r="O293" s="33"/>
    </row>
    <row r="294" spans="2:15">
      <c r="B294" s="33"/>
      <c r="C294" s="33"/>
      <c r="D294" s="33"/>
      <c r="E294" s="33"/>
      <c r="F294" s="33"/>
      <c r="G294" s="47"/>
      <c r="H294" s="33"/>
      <c r="I294" s="33"/>
      <c r="J294" s="33"/>
      <c r="K294" s="33"/>
      <c r="L294" s="33"/>
      <c r="M294" s="33"/>
      <c r="N294" s="33"/>
      <c r="O294" s="33"/>
    </row>
    <row r="295" spans="2:15">
      <c r="B295" s="33"/>
      <c r="C295" s="33"/>
      <c r="D295" s="33"/>
      <c r="E295" s="33"/>
      <c r="F295" s="33"/>
      <c r="G295" s="47"/>
      <c r="H295" s="33"/>
      <c r="I295" s="33"/>
      <c r="J295" s="33"/>
      <c r="K295" s="33"/>
      <c r="L295" s="33"/>
      <c r="M295" s="33"/>
      <c r="N295" s="33"/>
      <c r="O295" s="33"/>
    </row>
    <row r="296" spans="2:15">
      <c r="B296" s="33"/>
      <c r="C296" s="33"/>
      <c r="D296" s="33"/>
      <c r="E296" s="33"/>
      <c r="F296" s="33"/>
      <c r="G296" s="47"/>
      <c r="H296" s="33"/>
      <c r="I296" s="33"/>
      <c r="J296" s="33"/>
      <c r="K296" s="33"/>
      <c r="L296" s="33"/>
      <c r="M296" s="33"/>
      <c r="N296" s="33"/>
      <c r="O296" s="33"/>
    </row>
    <row r="297" spans="2:15">
      <c r="B297" s="33"/>
      <c r="C297" s="33"/>
      <c r="D297" s="33"/>
      <c r="E297" s="33"/>
      <c r="F297" s="33"/>
      <c r="G297" s="47"/>
      <c r="H297" s="33"/>
      <c r="I297" s="33"/>
      <c r="J297" s="33"/>
      <c r="K297" s="33"/>
      <c r="L297" s="33"/>
      <c r="M297" s="33"/>
      <c r="N297" s="33"/>
      <c r="O297" s="33"/>
    </row>
    <row r="298" spans="2:15">
      <c r="B298" s="33"/>
      <c r="C298" s="33"/>
      <c r="D298" s="33"/>
      <c r="E298" s="33"/>
      <c r="F298" s="33"/>
      <c r="G298" s="47"/>
      <c r="H298" s="33"/>
      <c r="I298" s="33"/>
      <c r="J298" s="33"/>
      <c r="K298" s="33"/>
      <c r="L298" s="33"/>
      <c r="M298" s="33"/>
      <c r="N298" s="33"/>
      <c r="O298" s="33"/>
    </row>
    <row r="299" spans="2:15">
      <c r="B299" s="33"/>
      <c r="C299" s="33"/>
      <c r="D299" s="33"/>
      <c r="E299" s="33"/>
      <c r="F299" s="33"/>
      <c r="G299" s="47"/>
      <c r="H299" s="33"/>
      <c r="I299" s="33"/>
      <c r="J299" s="33"/>
      <c r="K299" s="33"/>
      <c r="L299" s="33"/>
      <c r="M299" s="33"/>
      <c r="N299" s="33"/>
      <c r="O299" s="33"/>
    </row>
    <row r="300" spans="2:15">
      <c r="B300" s="33"/>
      <c r="C300" s="33"/>
      <c r="D300" s="33"/>
      <c r="E300" s="33"/>
      <c r="F300" s="33"/>
      <c r="G300" s="47"/>
      <c r="H300" s="33"/>
      <c r="I300" s="33"/>
      <c r="J300" s="33"/>
      <c r="K300" s="33"/>
      <c r="L300" s="33"/>
      <c r="M300" s="33"/>
      <c r="N300" s="33"/>
      <c r="O300" s="33"/>
    </row>
    <row r="301" spans="2:15">
      <c r="B301" s="33"/>
      <c r="C301" s="33"/>
      <c r="D301" s="33"/>
      <c r="E301" s="33"/>
      <c r="F301" s="33"/>
      <c r="G301" s="47"/>
      <c r="H301" s="33"/>
      <c r="I301" s="33"/>
      <c r="J301" s="33"/>
      <c r="K301" s="33"/>
      <c r="L301" s="33"/>
      <c r="M301" s="33"/>
      <c r="N301" s="33"/>
      <c r="O301" s="33"/>
    </row>
    <row r="302" spans="2:15">
      <c r="B302" s="33"/>
      <c r="C302" s="33"/>
      <c r="D302" s="33"/>
      <c r="E302" s="33"/>
      <c r="F302" s="33"/>
      <c r="G302" s="47"/>
      <c r="H302" s="33"/>
      <c r="I302" s="33"/>
      <c r="J302" s="33"/>
      <c r="K302" s="33"/>
      <c r="L302" s="33"/>
      <c r="M302" s="33"/>
      <c r="N302" s="33"/>
      <c r="O302" s="33"/>
    </row>
    <row r="303" spans="2:15">
      <c r="B303" s="33"/>
      <c r="C303" s="33"/>
      <c r="D303" s="33"/>
      <c r="E303" s="33"/>
      <c r="F303" s="33"/>
      <c r="G303" s="47"/>
      <c r="H303" s="33"/>
      <c r="I303" s="33"/>
      <c r="J303" s="33"/>
      <c r="K303" s="33"/>
      <c r="L303" s="33"/>
      <c r="M303" s="33"/>
      <c r="N303" s="33"/>
      <c r="O303" s="33"/>
    </row>
    <row r="304" spans="2:15">
      <c r="B304" s="33"/>
      <c r="C304" s="33"/>
      <c r="D304" s="33"/>
      <c r="E304" s="33"/>
      <c r="F304" s="33"/>
      <c r="G304" s="47"/>
      <c r="H304" s="33"/>
      <c r="I304" s="33"/>
      <c r="J304" s="33"/>
      <c r="K304" s="33"/>
      <c r="L304" s="33"/>
      <c r="M304" s="33"/>
      <c r="N304" s="33"/>
      <c r="O304" s="33"/>
    </row>
    <row r="305" spans="2:15">
      <c r="B305" s="33"/>
      <c r="C305" s="33"/>
      <c r="D305" s="33"/>
      <c r="E305" s="33"/>
      <c r="F305" s="33"/>
      <c r="G305" s="47"/>
      <c r="H305" s="33"/>
      <c r="I305" s="33"/>
      <c r="J305" s="33"/>
      <c r="K305" s="33"/>
      <c r="L305" s="33"/>
      <c r="M305" s="33"/>
      <c r="N305" s="33"/>
      <c r="O305" s="33"/>
    </row>
    <row r="306" spans="2:15">
      <c r="B306" s="33"/>
      <c r="C306" s="33"/>
      <c r="D306" s="33"/>
      <c r="E306" s="33"/>
      <c r="F306" s="33"/>
      <c r="G306" s="47"/>
      <c r="H306" s="33"/>
      <c r="I306" s="33"/>
      <c r="J306" s="33"/>
      <c r="K306" s="33"/>
      <c r="L306" s="33"/>
      <c r="M306" s="33"/>
      <c r="N306" s="33"/>
      <c r="O306" s="33"/>
    </row>
    <row r="307" spans="2:15">
      <c r="B307" s="33"/>
      <c r="C307" s="33"/>
      <c r="D307" s="33"/>
      <c r="E307" s="33"/>
      <c r="F307" s="33"/>
      <c r="G307" s="47"/>
      <c r="H307" s="33"/>
      <c r="I307" s="33"/>
      <c r="J307" s="33"/>
      <c r="K307" s="33"/>
      <c r="L307" s="33"/>
      <c r="M307" s="33"/>
      <c r="N307" s="33"/>
      <c r="O307" s="33"/>
    </row>
    <row r="308" spans="2:15">
      <c r="B308" s="33"/>
      <c r="C308" s="33"/>
      <c r="D308" s="33"/>
      <c r="E308" s="33"/>
      <c r="F308" s="33"/>
      <c r="G308" s="47"/>
      <c r="H308" s="33"/>
      <c r="I308" s="33"/>
      <c r="J308" s="33"/>
      <c r="K308" s="33"/>
      <c r="L308" s="33"/>
      <c r="M308" s="33"/>
      <c r="N308" s="33"/>
      <c r="O308" s="33"/>
    </row>
    <row r="309" spans="2:15">
      <c r="B309" s="33"/>
      <c r="C309" s="33"/>
      <c r="D309" s="33"/>
      <c r="E309" s="33"/>
      <c r="F309" s="33"/>
      <c r="G309" s="47"/>
      <c r="H309" s="33"/>
      <c r="I309" s="33"/>
      <c r="J309" s="33"/>
      <c r="K309" s="33"/>
      <c r="L309" s="33"/>
      <c r="M309" s="33"/>
      <c r="N309" s="33"/>
      <c r="O309" s="33"/>
    </row>
    <row r="310" spans="2:15">
      <c r="B310" s="33"/>
      <c r="C310" s="33"/>
      <c r="D310" s="33"/>
      <c r="E310" s="33"/>
      <c r="F310" s="33"/>
      <c r="G310" s="47"/>
      <c r="H310" s="33"/>
      <c r="I310" s="33"/>
      <c r="J310" s="33"/>
      <c r="K310" s="33"/>
      <c r="L310" s="33"/>
      <c r="M310" s="33"/>
      <c r="N310" s="33"/>
      <c r="O310" s="33"/>
    </row>
    <row r="311" spans="2:15">
      <c r="B311" s="33"/>
      <c r="C311" s="33"/>
      <c r="D311" s="33"/>
      <c r="E311" s="33"/>
      <c r="F311" s="33"/>
      <c r="G311" s="47"/>
      <c r="H311" s="33"/>
      <c r="I311" s="33"/>
      <c r="J311" s="33"/>
      <c r="K311" s="33"/>
      <c r="L311" s="33"/>
      <c r="M311" s="33"/>
      <c r="N311" s="33"/>
      <c r="O311" s="33"/>
    </row>
    <row r="312" spans="2:15">
      <c r="B312" s="33"/>
      <c r="C312" s="33"/>
      <c r="D312" s="33"/>
      <c r="E312" s="33"/>
      <c r="F312" s="33"/>
      <c r="G312" s="47"/>
      <c r="H312" s="33"/>
      <c r="I312" s="33"/>
      <c r="J312" s="33"/>
      <c r="K312" s="33"/>
      <c r="L312" s="33"/>
      <c r="M312" s="33"/>
      <c r="N312" s="33"/>
      <c r="O312" s="33"/>
    </row>
    <row r="313" spans="2:15">
      <c r="B313" s="33"/>
      <c r="C313" s="33"/>
      <c r="D313" s="33"/>
      <c r="E313" s="33"/>
      <c r="F313" s="33"/>
      <c r="G313" s="47"/>
      <c r="H313" s="33"/>
      <c r="I313" s="33"/>
      <c r="J313" s="33"/>
      <c r="K313" s="33"/>
      <c r="L313" s="33"/>
      <c r="M313" s="33"/>
      <c r="N313" s="33"/>
      <c r="O313" s="33"/>
    </row>
    <row r="314" spans="2:15">
      <c r="B314" s="33"/>
      <c r="C314" s="33"/>
      <c r="D314" s="33"/>
      <c r="E314" s="33"/>
      <c r="F314" s="33"/>
      <c r="G314" s="47"/>
      <c r="H314" s="33"/>
      <c r="I314" s="33"/>
      <c r="J314" s="33"/>
      <c r="K314" s="33"/>
      <c r="L314" s="33"/>
      <c r="M314" s="33"/>
      <c r="N314" s="33"/>
      <c r="O314" s="33"/>
    </row>
    <row r="315" spans="2:15">
      <c r="B315" s="33"/>
      <c r="C315" s="33"/>
      <c r="D315" s="33"/>
      <c r="E315" s="33"/>
      <c r="F315" s="33"/>
      <c r="G315" s="47"/>
      <c r="H315" s="33"/>
      <c r="I315" s="33"/>
      <c r="J315" s="33"/>
      <c r="K315" s="33"/>
      <c r="L315" s="33"/>
      <c r="M315" s="33"/>
      <c r="N315" s="33"/>
      <c r="O315" s="33"/>
    </row>
    <row r="316" spans="2:15">
      <c r="B316" s="33"/>
      <c r="C316" s="33"/>
      <c r="D316" s="33"/>
      <c r="E316" s="33"/>
      <c r="F316" s="33"/>
      <c r="G316" s="47"/>
      <c r="H316" s="33"/>
      <c r="I316" s="33"/>
      <c r="J316" s="33"/>
      <c r="K316" s="33"/>
      <c r="L316" s="33"/>
      <c r="M316" s="33"/>
      <c r="N316" s="33"/>
      <c r="O316" s="33"/>
    </row>
    <row r="317" spans="2:15">
      <c r="B317" s="33"/>
      <c r="C317" s="33"/>
      <c r="D317" s="33"/>
      <c r="E317" s="33"/>
      <c r="F317" s="33"/>
      <c r="G317" s="47"/>
      <c r="H317" s="33"/>
      <c r="I317" s="33"/>
      <c r="J317" s="33"/>
      <c r="K317" s="33"/>
      <c r="L317" s="33"/>
      <c r="M317" s="33"/>
      <c r="N317" s="33"/>
      <c r="O317" s="33"/>
    </row>
    <row r="318" spans="2:15">
      <c r="B318" s="33"/>
      <c r="C318" s="33"/>
      <c r="D318" s="33"/>
      <c r="E318" s="33"/>
      <c r="F318" s="33"/>
      <c r="G318" s="47"/>
      <c r="H318" s="33"/>
      <c r="I318" s="33"/>
      <c r="J318" s="33"/>
      <c r="K318" s="33"/>
      <c r="L318" s="33"/>
      <c r="M318" s="33"/>
      <c r="N318" s="33"/>
      <c r="O318" s="33"/>
    </row>
    <row r="319" spans="2:15">
      <c r="B319" s="33"/>
      <c r="C319" s="33"/>
      <c r="D319" s="33"/>
      <c r="E319" s="33"/>
      <c r="F319" s="33"/>
      <c r="G319" s="47"/>
      <c r="H319" s="33"/>
      <c r="I319" s="33"/>
      <c r="J319" s="33"/>
      <c r="K319" s="33"/>
      <c r="L319" s="33"/>
      <c r="M319" s="33"/>
      <c r="N319" s="33"/>
      <c r="O319" s="33"/>
    </row>
    <row r="320" spans="2:15">
      <c r="B320" s="33"/>
      <c r="C320" s="33"/>
      <c r="D320" s="33"/>
      <c r="E320" s="33"/>
      <c r="F320" s="33"/>
      <c r="G320" s="47"/>
      <c r="H320" s="33"/>
      <c r="I320" s="33"/>
      <c r="J320" s="33"/>
      <c r="K320" s="33"/>
      <c r="L320" s="33"/>
      <c r="M320" s="33"/>
      <c r="N320" s="33"/>
      <c r="O320" s="33"/>
    </row>
    <row r="321" spans="2:15">
      <c r="B321" s="33"/>
      <c r="C321" s="33"/>
      <c r="D321" s="33"/>
      <c r="E321" s="33"/>
      <c r="F321" s="33"/>
      <c r="G321" s="47"/>
      <c r="H321" s="33"/>
      <c r="I321" s="33"/>
      <c r="J321" s="33"/>
      <c r="K321" s="33"/>
      <c r="L321" s="33"/>
      <c r="M321" s="33"/>
      <c r="N321" s="33"/>
      <c r="O321" s="33"/>
    </row>
    <row r="322" spans="2:15">
      <c r="B322" s="33"/>
      <c r="C322" s="33"/>
      <c r="D322" s="33"/>
      <c r="E322" s="33"/>
      <c r="F322" s="33"/>
      <c r="G322" s="47"/>
      <c r="H322" s="33"/>
      <c r="I322" s="33"/>
      <c r="J322" s="33"/>
      <c r="K322" s="33"/>
      <c r="L322" s="33"/>
      <c r="M322" s="33"/>
      <c r="N322" s="33"/>
      <c r="O322" s="33"/>
    </row>
    <row r="323" spans="2:15">
      <c r="B323" s="33"/>
      <c r="C323" s="33"/>
      <c r="D323" s="33"/>
      <c r="E323" s="33"/>
      <c r="F323" s="33"/>
      <c r="G323" s="47"/>
      <c r="H323" s="33"/>
      <c r="I323" s="33"/>
      <c r="J323" s="33"/>
      <c r="K323" s="33"/>
      <c r="L323" s="33"/>
      <c r="M323" s="33"/>
      <c r="N323" s="33"/>
      <c r="O323" s="33"/>
    </row>
    <row r="324" spans="2:15">
      <c r="B324" s="33"/>
      <c r="C324" s="33"/>
      <c r="D324" s="33"/>
      <c r="E324" s="33"/>
      <c r="F324" s="33"/>
      <c r="G324" s="47"/>
      <c r="H324" s="33"/>
      <c r="I324" s="33"/>
      <c r="J324" s="33"/>
      <c r="K324" s="33"/>
      <c r="L324" s="33"/>
      <c r="M324" s="33"/>
      <c r="N324" s="33"/>
      <c r="O324" s="33"/>
    </row>
    <row r="325" spans="2:15">
      <c r="B325" s="33"/>
      <c r="C325" s="33"/>
      <c r="D325" s="33"/>
      <c r="E325" s="33"/>
      <c r="F325" s="33"/>
      <c r="G325" s="47"/>
      <c r="H325" s="33"/>
      <c r="I325" s="33"/>
      <c r="J325" s="33"/>
      <c r="K325" s="33"/>
      <c r="L325" s="33"/>
      <c r="M325" s="33"/>
      <c r="N325" s="33"/>
      <c r="O325" s="33"/>
    </row>
    <row r="326" spans="2:15">
      <c r="B326" s="33"/>
      <c r="C326" s="33"/>
      <c r="D326" s="33"/>
      <c r="E326" s="33"/>
      <c r="F326" s="33"/>
      <c r="G326" s="47"/>
      <c r="H326" s="33"/>
      <c r="I326" s="33"/>
      <c r="J326" s="33"/>
      <c r="K326" s="33"/>
      <c r="L326" s="33"/>
      <c r="M326" s="33"/>
      <c r="N326" s="33"/>
      <c r="O326" s="33"/>
    </row>
    <row r="327" spans="2:15">
      <c r="B327" s="33"/>
      <c r="C327" s="33"/>
      <c r="D327" s="33"/>
      <c r="E327" s="33"/>
      <c r="F327" s="33"/>
      <c r="G327" s="47"/>
      <c r="H327" s="33"/>
      <c r="I327" s="33"/>
      <c r="J327" s="33"/>
      <c r="K327" s="33"/>
      <c r="L327" s="33"/>
      <c r="M327" s="33"/>
      <c r="N327" s="33"/>
      <c r="O327" s="33"/>
    </row>
    <row r="328" spans="2:15">
      <c r="B328" s="33"/>
      <c r="C328" s="33"/>
      <c r="D328" s="33"/>
      <c r="E328" s="33"/>
      <c r="F328" s="33"/>
      <c r="G328" s="47"/>
      <c r="H328" s="33"/>
      <c r="I328" s="33"/>
      <c r="J328" s="33"/>
      <c r="K328" s="33"/>
      <c r="L328" s="33"/>
      <c r="M328" s="33"/>
      <c r="N328" s="33"/>
      <c r="O328" s="33"/>
    </row>
    <row r="329" spans="2:15">
      <c r="B329" s="33"/>
      <c r="C329" s="33"/>
      <c r="D329" s="33"/>
      <c r="E329" s="33"/>
      <c r="F329" s="33"/>
      <c r="G329" s="47"/>
      <c r="H329" s="33"/>
      <c r="I329" s="33"/>
      <c r="J329" s="33"/>
      <c r="K329" s="33"/>
      <c r="L329" s="33"/>
      <c r="M329" s="33"/>
      <c r="N329" s="33"/>
      <c r="O329" s="33"/>
    </row>
    <row r="330" spans="2:15">
      <c r="B330" s="33"/>
      <c r="C330" s="33"/>
      <c r="D330" s="33"/>
      <c r="E330" s="33"/>
      <c r="F330" s="33"/>
      <c r="G330" s="47"/>
      <c r="H330" s="33"/>
      <c r="I330" s="33"/>
      <c r="J330" s="33"/>
      <c r="K330" s="33"/>
      <c r="L330" s="33"/>
      <c r="M330" s="33"/>
      <c r="N330" s="33"/>
      <c r="O330" s="33"/>
    </row>
    <row r="331" spans="2:15">
      <c r="B331" s="33"/>
      <c r="C331" s="33"/>
      <c r="D331" s="33"/>
      <c r="E331" s="33"/>
      <c r="F331" s="33"/>
      <c r="G331" s="47"/>
      <c r="H331" s="33"/>
      <c r="I331" s="33"/>
      <c r="J331" s="33"/>
      <c r="K331" s="33"/>
      <c r="L331" s="33"/>
      <c r="M331" s="33"/>
      <c r="N331" s="33"/>
      <c r="O331" s="33"/>
    </row>
    <row r="332" spans="2:15">
      <c r="B332" s="33"/>
      <c r="C332" s="33"/>
      <c r="D332" s="33"/>
      <c r="E332" s="33"/>
      <c r="F332" s="33"/>
      <c r="G332" s="47"/>
      <c r="H332" s="33"/>
      <c r="I332" s="33"/>
      <c r="J332" s="33"/>
      <c r="K332" s="33"/>
      <c r="L332" s="33"/>
      <c r="M332" s="33"/>
      <c r="N332" s="33"/>
      <c r="O332" s="33"/>
    </row>
    <row r="333" spans="2:15">
      <c r="B333" s="33"/>
      <c r="C333" s="33"/>
      <c r="D333" s="33"/>
      <c r="E333" s="33"/>
      <c r="F333" s="33"/>
      <c r="G333" s="47"/>
      <c r="H333" s="33"/>
      <c r="I333" s="33"/>
      <c r="J333" s="33"/>
      <c r="K333" s="33"/>
      <c r="L333" s="33"/>
      <c r="M333" s="33"/>
      <c r="N333" s="33"/>
      <c r="O333" s="33"/>
    </row>
    <row r="334" spans="2:15">
      <c r="B334" s="33"/>
      <c r="C334" s="33"/>
      <c r="D334" s="33"/>
      <c r="E334" s="33"/>
      <c r="F334" s="33"/>
      <c r="G334" s="47"/>
      <c r="H334" s="33"/>
      <c r="I334" s="33"/>
      <c r="J334" s="33"/>
      <c r="K334" s="33"/>
      <c r="L334" s="33"/>
      <c r="M334" s="33"/>
      <c r="N334" s="33"/>
      <c r="O334" s="33"/>
    </row>
  </sheetData>
  <mergeCells count="95">
    <mergeCell ref="E65:E66"/>
    <mergeCell ref="E67:E68"/>
    <mergeCell ref="A18:B21"/>
    <mergeCell ref="C63:C64"/>
    <mergeCell ref="C65:C66"/>
    <mergeCell ref="C67:C68"/>
    <mergeCell ref="E47:E49"/>
    <mergeCell ref="E53:E54"/>
    <mergeCell ref="E55:E56"/>
    <mergeCell ref="E57:E58"/>
    <mergeCell ref="E59:E60"/>
    <mergeCell ref="E61:E62"/>
    <mergeCell ref="C53:C54"/>
    <mergeCell ref="C55:C56"/>
    <mergeCell ref="C61:C62"/>
    <mergeCell ref="C27:C29"/>
    <mergeCell ref="E15:E16"/>
    <mergeCell ref="E18:E20"/>
    <mergeCell ref="E23:E25"/>
    <mergeCell ref="E27:E29"/>
    <mergeCell ref="E63:E64"/>
    <mergeCell ref="A22:L22"/>
    <mergeCell ref="A42:A43"/>
    <mergeCell ref="B42:B43"/>
    <mergeCell ref="C42:C43"/>
    <mergeCell ref="E42:E43"/>
    <mergeCell ref="A44:A45"/>
    <mergeCell ref="B44:B45"/>
    <mergeCell ref="C44:C45"/>
    <mergeCell ref="E44:E45"/>
    <mergeCell ref="C57:C58"/>
    <mergeCell ref="C59:C60"/>
    <mergeCell ref="C47:C49"/>
    <mergeCell ref="C50:C52"/>
    <mergeCell ref="B59:B60"/>
    <mergeCell ref="B61:B62"/>
    <mergeCell ref="B63:B64"/>
    <mergeCell ref="B65:B66"/>
    <mergeCell ref="B67:B68"/>
    <mergeCell ref="B47:B49"/>
    <mergeCell ref="B50:B52"/>
    <mergeCell ref="B53:B54"/>
    <mergeCell ref="B55:B56"/>
    <mergeCell ref="B57:B58"/>
    <mergeCell ref="A59:A60"/>
    <mergeCell ref="A61:A62"/>
    <mergeCell ref="A63:A64"/>
    <mergeCell ref="A65:A66"/>
    <mergeCell ref="A67:A68"/>
    <mergeCell ref="A47:A49"/>
    <mergeCell ref="A50:A52"/>
    <mergeCell ref="A53:A54"/>
    <mergeCell ref="A55:A56"/>
    <mergeCell ref="A57:A58"/>
    <mergeCell ref="F15:L15"/>
    <mergeCell ref="A46:L46"/>
    <mergeCell ref="A15:A16"/>
    <mergeCell ref="A23:A26"/>
    <mergeCell ref="A27:A29"/>
    <mergeCell ref="B15:B16"/>
    <mergeCell ref="B23:B26"/>
    <mergeCell ref="B27:B29"/>
    <mergeCell ref="C15:C16"/>
    <mergeCell ref="C18:C21"/>
    <mergeCell ref="C23:C26"/>
    <mergeCell ref="D15:D16"/>
    <mergeCell ref="A30:A32"/>
    <mergeCell ref="B30:B32"/>
    <mergeCell ref="C30:C32"/>
    <mergeCell ref="E30:E32"/>
    <mergeCell ref="G9:L9"/>
    <mergeCell ref="A10:L10"/>
    <mergeCell ref="A11:L11"/>
    <mergeCell ref="A12:L12"/>
    <mergeCell ref="A13:L13"/>
    <mergeCell ref="A39:A41"/>
    <mergeCell ref="B39:B41"/>
    <mergeCell ref="C39:C41"/>
    <mergeCell ref="E39:E41"/>
    <mergeCell ref="A33:A35"/>
    <mergeCell ref="B33:B35"/>
    <mergeCell ref="C33:C35"/>
    <mergeCell ref="E33:E35"/>
    <mergeCell ref="A36:A38"/>
    <mergeCell ref="B36:B38"/>
    <mergeCell ref="C36:C38"/>
    <mergeCell ref="E36:E38"/>
    <mergeCell ref="A69:A70"/>
    <mergeCell ref="B69:B70"/>
    <mergeCell ref="C69:C70"/>
    <mergeCell ref="E69:E70"/>
    <mergeCell ref="A71:A72"/>
    <mergeCell ref="B71:B72"/>
    <mergeCell ref="C71:C72"/>
    <mergeCell ref="E71:E72"/>
  </mergeCells>
  <pageMargins left="0.70866141732283505" right="0.70866141732283505" top="0.74803149606299202" bottom="0.74803149606299202" header="0.31496062992126" footer="0.31496062992126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Alekcey</dc:creator>
  <cp:lastModifiedBy>Alekcey</cp:lastModifiedBy>
  <cp:lastPrinted>2025-12-05T07:51:01Z</cp:lastPrinted>
  <dcterms:created xsi:type="dcterms:W3CDTF">2006-09-16T00:00:00Z</dcterms:created>
  <dcterms:modified xsi:type="dcterms:W3CDTF">2025-12-05T07:54:52Z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483C9C4EBD6A418191935251B4049C17_13</vt:lpwstr>
  </property>
  <property fmtid="{D5CDD505-2E9C-101B-9397-08002B2CF9AE}" pid="3" name="KSOProductBuildVer">
    <vt:lpwstr>1049-12.2.0.17153</vt:lpwstr>
  </property>
</Properties>
</file>